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Finance\2018-2019\"/>
    </mc:Choice>
  </mc:AlternateContent>
  <xr:revisionPtr revIDLastSave="0" documentId="13_ncr:1_{1833F7AE-6528-43D0-8473-CFA91B3AEB11}" xr6:coauthVersionLast="43" xr6:coauthVersionMax="43" xr10:uidLastSave="{00000000-0000-0000-0000-000000000000}"/>
  <bookViews>
    <workbookView xWindow="-120" yWindow="-120" windowWidth="20730" windowHeight="11160" firstSheet="13" activeTab="16" xr2:uid="{00000000-000D-0000-FFFF-FFFF00000000}"/>
  </bookViews>
  <sheets>
    <sheet name="April 2018" sheetId="1" r:id="rId1"/>
    <sheet name="May 2018" sheetId="2" r:id="rId2"/>
    <sheet name="June 2018" sheetId="3" r:id="rId3"/>
    <sheet name="End of June Reconcilliation" sheetId="4" r:id="rId4"/>
    <sheet name="July 2018" sheetId="5" r:id="rId5"/>
    <sheet name="August  September 2018" sheetId="6" r:id="rId6"/>
    <sheet name="October 2018" sheetId="8" r:id="rId7"/>
    <sheet name="End of Oct Reconciliation" sheetId="7" r:id="rId8"/>
    <sheet name="November 2018" sheetId="9" r:id="rId9"/>
    <sheet name="End of Nov Reconciliation" sheetId="10" r:id="rId10"/>
    <sheet name="December 2018" sheetId="11" r:id="rId11"/>
    <sheet name="January 2019" sheetId="12" r:id="rId12"/>
    <sheet name="End of Jan Reconciliation" sheetId="13" r:id="rId13"/>
    <sheet name="February 2019" sheetId="14" r:id="rId14"/>
    <sheet name="End of Feb Reconciliation" sheetId="15" r:id="rId15"/>
    <sheet name="March 2019" sheetId="16" r:id="rId16"/>
    <sheet name="End of March Reconciliation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7" l="1"/>
  <c r="H50" i="17"/>
  <c r="B30" i="16" l="1"/>
  <c r="D108" i="17" l="1"/>
  <c r="C108" i="17"/>
  <c r="B108" i="17"/>
  <c r="H27" i="17" s="1"/>
  <c r="H29" i="17" s="1"/>
  <c r="H6" i="17"/>
  <c r="H14" i="17" s="1"/>
  <c r="E20" i="17"/>
  <c r="B20" i="17"/>
  <c r="B26" i="17" s="1"/>
  <c r="H23" i="17" s="1"/>
  <c r="H25" i="17" s="1"/>
  <c r="H31" i="17" l="1"/>
  <c r="B35" i="16"/>
  <c r="B7" i="16"/>
  <c r="D107" i="15" l="1"/>
  <c r="C107" i="15"/>
  <c r="B107" i="15"/>
  <c r="H48" i="15"/>
  <c r="H5" i="15" l="1"/>
  <c r="H14" i="13" l="1"/>
  <c r="B20" i="13"/>
  <c r="B26" i="13" s="1"/>
  <c r="H27" i="15"/>
  <c r="H29" i="15" s="1"/>
  <c r="E20" i="15"/>
  <c r="B20" i="15"/>
  <c r="B26" i="15" s="1"/>
  <c r="H23" i="15" s="1"/>
  <c r="H25" i="15" s="1"/>
  <c r="H6" i="15" l="1"/>
  <c r="H14" i="15" s="1"/>
  <c r="H31" i="15"/>
  <c r="B26" i="14"/>
  <c r="B21" i="14"/>
  <c r="B7" i="14"/>
  <c r="H54" i="13" l="1"/>
  <c r="B23" i="12"/>
  <c r="B7" i="12"/>
  <c r="H5" i="13" l="1"/>
  <c r="D106" i="13" l="1"/>
  <c r="C106" i="13"/>
  <c r="B106" i="13"/>
  <c r="H6" i="13" l="1"/>
  <c r="H27" i="13"/>
  <c r="H29" i="13" s="1"/>
  <c r="E20" i="13"/>
  <c r="H23" i="13"/>
  <c r="H25" i="13" s="1"/>
  <c r="H31" i="13" l="1"/>
  <c r="B28" i="12"/>
  <c r="B28" i="11" l="1"/>
  <c r="B33" i="11" l="1"/>
  <c r="B6" i="11"/>
  <c r="H25" i="10" l="1"/>
  <c r="H6" i="10"/>
  <c r="H53" i="10"/>
  <c r="B26" i="10"/>
  <c r="H23" i="10" s="1"/>
  <c r="B20" i="10"/>
  <c r="B106" i="10"/>
  <c r="H27" i="10" s="1"/>
  <c r="H29" i="10" s="1"/>
  <c r="H31" i="10" s="1"/>
  <c r="H5" i="10"/>
  <c r="H7" i="10" s="1"/>
  <c r="H14" i="10" s="1"/>
  <c r="H48" i="10"/>
  <c r="B24" i="9"/>
  <c r="D106" i="10"/>
  <c r="C106" i="10"/>
  <c r="E20" i="10"/>
  <c r="B29" i="9" l="1"/>
  <c r="B8" i="9"/>
  <c r="H5" i="7" l="1"/>
  <c r="H46" i="7"/>
  <c r="B22" i="8" l="1"/>
  <c r="B27" i="8" l="1"/>
  <c r="B8" i="8"/>
  <c r="D104" i="7" l="1"/>
  <c r="C104" i="7"/>
  <c r="B104" i="7"/>
  <c r="H26" i="7" s="1"/>
  <c r="H28" i="7" s="1"/>
  <c r="E19" i="7"/>
  <c r="B19" i="7"/>
  <c r="B25" i="7" s="1"/>
  <c r="H22" i="7" s="1"/>
  <c r="H24" i="7" s="1"/>
  <c r="H6" i="7"/>
  <c r="H13" i="7" s="1"/>
  <c r="H30" i="7" l="1"/>
  <c r="B37" i="6"/>
  <c r="B61" i="6" l="1"/>
  <c r="B11" i="6"/>
  <c r="B42" i="6" l="1"/>
  <c r="B43" i="5" l="1"/>
  <c r="B26" i="5"/>
  <c r="B21" i="5"/>
  <c r="B9" i="5"/>
  <c r="H45" i="4" l="1"/>
  <c r="D102" i="4" l="1"/>
  <c r="C102" i="4"/>
  <c r="B102" i="4"/>
  <c r="B19" i="4"/>
  <c r="B25" i="4" s="1"/>
  <c r="H26" i="4" l="1"/>
  <c r="H28" i="4" s="1"/>
  <c r="H22" i="4"/>
  <c r="H24" i="4" s="1"/>
  <c r="E19" i="4"/>
  <c r="H6" i="4"/>
  <c r="H13" i="4" s="1"/>
  <c r="H30" i="4" l="1"/>
  <c r="B45" i="3"/>
  <c r="B29" i="3"/>
  <c r="B24" i="3"/>
  <c r="B9" i="3"/>
  <c r="B23" i="2" l="1"/>
  <c r="B43" i="2"/>
  <c r="B28" i="2" l="1"/>
  <c r="B9" i="2"/>
  <c r="B20" i="1" l="1"/>
  <c r="B25" i="1" l="1"/>
  <c r="B41" i="1" l="1"/>
  <c r="B9" i="1" l="1"/>
</calcChain>
</file>

<file path=xl/sharedStrings.xml><?xml version="1.0" encoding="utf-8"?>
<sst xmlns="http://schemas.openxmlformats.org/spreadsheetml/2006/main" count="1272" uniqueCount="306">
  <si>
    <t>Receipts:</t>
  </si>
  <si>
    <t>Amount</t>
  </si>
  <si>
    <t>Fund</t>
  </si>
  <si>
    <t>General</t>
  </si>
  <si>
    <t>Payments:</t>
  </si>
  <si>
    <t>Current Account:</t>
  </si>
  <si>
    <t>Deposit Account:</t>
  </si>
  <si>
    <t xml:space="preserve">TOTAL: </t>
  </si>
  <si>
    <t>Passbook  balance at 7th March 2018</t>
  </si>
  <si>
    <t>Skipton Building Society</t>
  </si>
  <si>
    <t xml:space="preserve">Current Balance:  </t>
  </si>
  <si>
    <t>Neighbourhood Plan</t>
  </si>
  <si>
    <t>P3</t>
  </si>
  <si>
    <t>Sherford Reserve - for any legal fees etc</t>
  </si>
  <si>
    <t>Sherford Reserve - for  a BPC approved project</t>
  </si>
  <si>
    <t>Sherford 106 Contribution to Brixton Parish Council</t>
  </si>
  <si>
    <t>Locality Grant</t>
  </si>
  <si>
    <t>Bus Shelter</t>
  </si>
  <si>
    <t xml:space="preserve">Brixstix funds </t>
  </si>
  <si>
    <t>TAP Funds - Four Rivers Dementia Action Alliance</t>
  </si>
  <si>
    <t>Total of Fund allocated</t>
  </si>
  <si>
    <r>
      <t xml:space="preserve">Neighbourhood Plan in deficit </t>
    </r>
    <r>
      <rPr>
        <b/>
        <sz val="11"/>
        <color rgb="FFFF0000"/>
        <rFont val="Calibri"/>
        <family val="2"/>
        <scheme val="minor"/>
      </rPr>
      <t>£329.50</t>
    </r>
    <r>
      <rPr>
        <b/>
        <sz val="11"/>
        <color theme="1"/>
        <rFont val="Calibri"/>
        <family val="2"/>
        <scheme val="minor"/>
      </rPr>
      <t xml:space="preserve"> when VAT refund claimed balance will zero</t>
    </r>
  </si>
  <si>
    <r>
      <t xml:space="preserve">Brixstix Funds in deficit </t>
    </r>
    <r>
      <rPr>
        <b/>
        <sz val="11"/>
        <color rgb="FFFF0000"/>
        <rFont val="Calibri"/>
        <family val="2"/>
        <scheme val="minor"/>
      </rPr>
      <t xml:space="preserve">£2183.20 </t>
    </r>
    <r>
      <rPr>
        <b/>
        <sz val="11"/>
        <rFont val="Calibri"/>
        <family val="2"/>
        <scheme val="minor"/>
      </rPr>
      <t xml:space="preserve">when VAT claimed (£1863.87) balance will be </t>
    </r>
    <r>
      <rPr>
        <b/>
        <sz val="11"/>
        <color rgb="FFFF0000"/>
        <rFont val="Calibri"/>
        <family val="2"/>
        <scheme val="minor"/>
      </rPr>
      <t>£319.33</t>
    </r>
    <r>
      <rPr>
        <b/>
        <sz val="11"/>
        <rFont val="Calibri"/>
        <family val="2"/>
        <scheme val="minor"/>
      </rPr>
      <t xml:space="preserve"> in deficit</t>
    </r>
  </si>
  <si>
    <t>Then with additional S106 funding of £1319.33 balance will be £1000.00 credit</t>
  </si>
  <si>
    <t>TAP - these funds will be claimed back from SHDC</t>
  </si>
  <si>
    <t>Monthly Finance Report Financial Year 2018/19</t>
  </si>
  <si>
    <t>DALC  / NALC subscription</t>
  </si>
  <si>
    <t>The App Office</t>
  </si>
  <si>
    <t>Feoffee Trust</t>
  </si>
  <si>
    <t>WW1 Exhibition</t>
  </si>
  <si>
    <t>SHDC Grass Cutting Contribution (2017/2018)</t>
  </si>
  <si>
    <t>G Webb expenses</t>
  </si>
  <si>
    <t>DCC - P3 Contribution</t>
  </si>
  <si>
    <t>Precept (1st instalment)</t>
  </si>
  <si>
    <t>HMRC</t>
  </si>
  <si>
    <t>Clerk wages</t>
  </si>
  <si>
    <t>Clerk expenses</t>
  </si>
  <si>
    <t>Clerk office allowance</t>
  </si>
  <si>
    <t>19th April 2018</t>
  </si>
  <si>
    <t>SHDC Payroll Service (2017/2018)</t>
  </si>
  <si>
    <t>P Vassallo - Internal Audit</t>
  </si>
  <si>
    <t>DALC - Bespoke Councillor Training Session</t>
  </si>
  <si>
    <t>G Searle - Parish Website (6 mthly)</t>
  </si>
  <si>
    <t>SHDC</t>
  </si>
  <si>
    <t>Brixstix</t>
  </si>
  <si>
    <t>M Cane - Deposit New Bus Shelter</t>
  </si>
  <si>
    <t>Legal Fees</t>
  </si>
  <si>
    <t>18th May 2018</t>
  </si>
  <si>
    <t>Passbook  balance at 5th April 2018</t>
  </si>
  <si>
    <t>P Burridge - works April / May</t>
  </si>
  <si>
    <t>DALC - Clerk Data Protection Training</t>
  </si>
  <si>
    <t>19th June 2018</t>
  </si>
  <si>
    <t>Community First Insurance (VAS)</t>
  </si>
  <si>
    <t>C V Hopkins</t>
  </si>
  <si>
    <t>DALC - re training course (Cllr)</t>
  </si>
  <si>
    <t>Earth Wrights</t>
  </si>
  <si>
    <t xml:space="preserve">Community First Insurance </t>
  </si>
  <si>
    <t>Coeval</t>
  </si>
  <si>
    <t>Yealmpton Community Association</t>
  </si>
  <si>
    <t>TAP (Y&amp;B Caring)</t>
  </si>
  <si>
    <t>TAP Funds - Yealpton &amp; Brixton Caring</t>
  </si>
  <si>
    <t>26th June 2018</t>
  </si>
  <si>
    <t>RECEIPTS</t>
  </si>
  <si>
    <t>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</si>
  <si>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</si>
  <si>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</si>
  <si>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</si>
  <si>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</si>
  <si>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</si>
  <si>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</si>
  <si>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Interst Skipton</t>
  </si>
  <si>
    <t>Interest (Deposit Account)</t>
  </si>
  <si>
    <t>Deposit Acc:</t>
  </si>
  <si>
    <t>Locality Payment</t>
  </si>
  <si>
    <t>Miscellaneous</t>
  </si>
  <si>
    <t>Skipton</t>
  </si>
  <si>
    <t>(30/3/18)</t>
  </si>
  <si>
    <t>BANK TOTAL</t>
  </si>
  <si>
    <t>VAT Repayment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</si>
  <si>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</si>
  <si>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</si>
  <si>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</si>
  <si>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</si>
  <si>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</si>
  <si>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</si>
  <si>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</si>
  <si>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</si>
  <si>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</si>
  <si>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</si>
  <si>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</si>
  <si>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</si>
  <si>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</si>
  <si>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</si>
  <si>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</si>
  <si>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 xml:space="preserve"> Gross </t>
  </si>
  <si>
    <t>Net</t>
  </si>
  <si>
    <t>VAT</t>
  </si>
  <si>
    <t>Clerk</t>
  </si>
  <si>
    <t>Clerk Expenses</t>
  </si>
  <si>
    <t xml:space="preserve">TOTAL </t>
  </si>
  <si>
    <t>Clerk Office Allowance</t>
  </si>
  <si>
    <t>Clerk Training</t>
  </si>
  <si>
    <t xml:space="preserve">Chq's not cashed 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</si>
  <si>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</si>
  <si>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</si>
  <si>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</si>
  <si>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</si>
  <si>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</si>
  <si>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</si>
  <si>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</si>
  <si>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</si>
  <si>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</si>
  <si>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</si>
  <si>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</si>
  <si>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</si>
  <si>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</si>
  <si>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</si>
  <si>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</si>
  <si>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</si>
  <si>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Donations / Subscriptions</t>
  </si>
  <si>
    <t>DALC Subscription</t>
  </si>
  <si>
    <t>IDALC Subscription</t>
  </si>
  <si>
    <t>SLCC Subscription</t>
  </si>
  <si>
    <t>Yr 6 Leavers Donation</t>
  </si>
  <si>
    <t>Donations</t>
  </si>
  <si>
    <t>Data Protection Registration Fee</t>
  </si>
  <si>
    <t>Technology</t>
  </si>
  <si>
    <t>App Fees</t>
  </si>
  <si>
    <t>BPC Website</t>
  </si>
  <si>
    <t>Email addresses</t>
  </si>
  <si>
    <t>Village Website</t>
  </si>
  <si>
    <t>Maintenance / Amenity Work</t>
  </si>
  <si>
    <t>Contractor for Silverbridge Way footpath works</t>
  </si>
  <si>
    <t>Silverbridge Way Tarmac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</si>
  <si>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</si>
  <si>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</si>
  <si>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</si>
  <si>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</si>
  <si>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</si>
  <si>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</si>
  <si>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</si>
  <si>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</si>
  <si>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</si>
  <si>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</si>
  <si>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</si>
  <si>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</si>
  <si>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</si>
  <si>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</si>
  <si>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Bus Shelters</t>
  </si>
  <si>
    <t>Emergency Plan</t>
  </si>
  <si>
    <t>Local Council Award Scheme</t>
  </si>
  <si>
    <t>TAP Payments</t>
  </si>
  <si>
    <t>Telephone Boxes</t>
  </si>
  <si>
    <t>Internal Transfers</t>
  </si>
  <si>
    <t>To Skipton</t>
  </si>
  <si>
    <t>To Current Account</t>
  </si>
  <si>
    <t xml:space="preserve">Clerk Salary </t>
  </si>
  <si>
    <t>Sherford 106 (Brixstix)</t>
  </si>
  <si>
    <t>Land at Cofflete</t>
  </si>
  <si>
    <t>VAS</t>
  </si>
  <si>
    <t>TOTAL</t>
  </si>
  <si>
    <t>Bal as at 26th June 2018</t>
  </si>
  <si>
    <t>Brixton 1908-2018</t>
  </si>
  <si>
    <t>Clerk Wages</t>
  </si>
  <si>
    <t>Clerk Allowance</t>
  </si>
  <si>
    <t>DCC Locality Budget (VAS)</t>
  </si>
  <si>
    <t>Vision ICT (website hosting)</t>
  </si>
  <si>
    <t>Defibrillators</t>
  </si>
  <si>
    <t>Creber Commercial (Cofflete Valuation)</t>
  </si>
  <si>
    <t>Defribrillators</t>
  </si>
  <si>
    <t>August &amp; September 2018</t>
  </si>
  <si>
    <t>SHDC - Four Rivers Dementia Action Alliance</t>
  </si>
  <si>
    <t>TAP - Four Rivers</t>
  </si>
  <si>
    <t>Mrs L Hitchins - re expenses</t>
  </si>
  <si>
    <t>Mr M Wills - flowers The Green</t>
  </si>
  <si>
    <t>Mr G Webb - expenses</t>
  </si>
  <si>
    <t>Mr C Hopkins - re planning app</t>
  </si>
  <si>
    <t xml:space="preserve">Legal Fees </t>
  </si>
  <si>
    <t>P Burridge - verges &amp; footpath  June / July</t>
  </si>
  <si>
    <t>Brixton Community Association</t>
  </si>
  <si>
    <t>Brixton Community Assoc - May Room Hire</t>
  </si>
  <si>
    <t>Brixton Community Assoc- June Room Hire</t>
  </si>
  <si>
    <t>Brixton Community Assoc - July Room Hire</t>
  </si>
  <si>
    <t>Brixton Community Assoc - August Room Hire</t>
  </si>
  <si>
    <t>Brixton Community Assoc - Sept Room Hire</t>
  </si>
  <si>
    <t>Brixton Community Assoc  - April  Room Hire</t>
  </si>
  <si>
    <t>Precept - second installment</t>
  </si>
  <si>
    <t xml:space="preserve">Clerk wages - August </t>
  </si>
  <si>
    <t>Clerk Office Allowance - August</t>
  </si>
  <si>
    <t>Defibrilators</t>
  </si>
  <si>
    <t>Groundfix - Sherford Horse Signs</t>
  </si>
  <si>
    <t>Howard &amp; Over - Cofflete</t>
  </si>
  <si>
    <t>Mr J Parish - reimbursement CMPC</t>
  </si>
  <si>
    <t>Mrs L Hitchins - re expenses training course</t>
  </si>
  <si>
    <t>Mrs L Hitchins - re expenses village improvments</t>
  </si>
  <si>
    <t>Clerk wages - September</t>
  </si>
  <si>
    <t>Clerk expenses - September</t>
  </si>
  <si>
    <t>Clerk Office Allowance - September</t>
  </si>
  <si>
    <t>Clerk expenses - August</t>
  </si>
  <si>
    <t>Horse Signs</t>
  </si>
  <si>
    <t xml:space="preserve">TAP </t>
  </si>
  <si>
    <t xml:space="preserve">SHDC - TAP Funding </t>
  </si>
  <si>
    <t>19th September 2018</t>
  </si>
  <si>
    <t>HMRC - Q2</t>
  </si>
  <si>
    <t>Landscape, Construction &amp; Design</t>
  </si>
  <si>
    <t>Passbook  balance at 26th September 2018</t>
  </si>
  <si>
    <t xml:space="preserve">TAP Funds </t>
  </si>
  <si>
    <t>(5/9/18)</t>
  </si>
  <si>
    <t>19th October 2018</t>
  </si>
  <si>
    <t>G Searle - updating village website</t>
  </si>
  <si>
    <t>A O'Keefe - village noticeboard</t>
  </si>
  <si>
    <t>NALC - Registration fee Quality Award</t>
  </si>
  <si>
    <t xml:space="preserve">M Cane Bus Shelter completion </t>
  </si>
  <si>
    <t>PKP Littlejohn LLP - External Audit</t>
  </si>
  <si>
    <t>EG Hingston &amp; Son- refencing Silverbridge Way (1/2)</t>
  </si>
  <si>
    <t>Bal as at 31st October</t>
  </si>
  <si>
    <t>Village Noticeboard</t>
  </si>
  <si>
    <t xml:space="preserve">Silverbridge Way </t>
  </si>
  <si>
    <t>31st October 2018</t>
  </si>
  <si>
    <t>Village Improvements</t>
  </si>
  <si>
    <t>BALANCED</t>
  </si>
  <si>
    <t>Eggbuckland Community College</t>
  </si>
  <si>
    <t>Mr M Wills - The Green expenses</t>
  </si>
  <si>
    <t>DALC - Chairmanship training course</t>
  </si>
  <si>
    <t>VAT Refund</t>
  </si>
  <si>
    <t>Mr E Hitchins - Village Improvements Expenses</t>
  </si>
  <si>
    <t>Mrs E Hitchins - WW1 Exhibition Expenses</t>
  </si>
  <si>
    <t>St Marys Church</t>
  </si>
  <si>
    <t>Royal British Legion Poppy Appeal</t>
  </si>
  <si>
    <t>19th November 2018</t>
  </si>
  <si>
    <t>WW1 Exhibition - BPC contribution now included in this figure</t>
  </si>
  <si>
    <t>WW1 Exhibition Donations</t>
  </si>
  <si>
    <t>Donations from WW1 Exhibition</t>
  </si>
  <si>
    <t>Mr J Parish - Plastics Event fee</t>
  </si>
  <si>
    <t>28th November 2018</t>
  </si>
  <si>
    <t>Bal as at 28th November</t>
  </si>
  <si>
    <t>Brixton 1908-2018 (Proceeds)</t>
  </si>
  <si>
    <t>SLCC Renewal</t>
  </si>
  <si>
    <t>Brixton 1908 - 2018 (proceeds)</t>
  </si>
  <si>
    <t>Credits not showing</t>
  </si>
  <si>
    <t>Add credits</t>
  </si>
  <si>
    <t>Deceember 2018</t>
  </si>
  <si>
    <t>Donation - Ivybridge Ring &amp; Ride</t>
  </si>
  <si>
    <t>Donation - South Hams CVS</t>
  </si>
  <si>
    <t>Donation - CAB</t>
  </si>
  <si>
    <t>Donation - Dementia Friendly Parishes Around the Yealm</t>
  </si>
  <si>
    <t>Domation - Samaritans</t>
  </si>
  <si>
    <t>Donation - Brixton Scouts</t>
  </si>
  <si>
    <t>Donation - 1st Yealm Brownies</t>
  </si>
  <si>
    <t>Donation - Yealmpton &amp; Brixton Community Volunteers</t>
  </si>
  <si>
    <t>Donation - St Marys</t>
  </si>
  <si>
    <t xml:space="preserve">Royal British Legion - Wreath </t>
  </si>
  <si>
    <t>B Huxtable - expenses</t>
  </si>
  <si>
    <t>Dementia Friendly Parishes around the Yealm</t>
  </si>
  <si>
    <t>TAP</t>
  </si>
  <si>
    <t>H Deas Williams - expenses</t>
  </si>
  <si>
    <t>E Hitchins - expenses</t>
  </si>
  <si>
    <t>G Webb - expenses</t>
  </si>
  <si>
    <t>WWI Exhibition</t>
  </si>
  <si>
    <t xml:space="preserve"> </t>
  </si>
  <si>
    <t>Vision ICT</t>
  </si>
  <si>
    <t>M Wills - Christmas Village / Green Displays</t>
  </si>
  <si>
    <t xml:space="preserve">SHDC Grass Cutting </t>
  </si>
  <si>
    <t>K Aldridge - 2 x verge markers</t>
  </si>
  <si>
    <t>C Hopkins</t>
  </si>
  <si>
    <t>Mrs E Hitchins - road sweeping expenses</t>
  </si>
  <si>
    <t>18th January 2019</t>
  </si>
  <si>
    <t>BACS</t>
  </si>
  <si>
    <t>Four Rivers Dementia Fund</t>
  </si>
  <si>
    <t>IDALC subscription</t>
  </si>
  <si>
    <t>Mrs E Hitchins - Chairman's Expenses</t>
  </si>
  <si>
    <t>Mrs E Hitchins - Mileage Expenses</t>
  </si>
  <si>
    <t>DCC Highways</t>
  </si>
  <si>
    <t>19th February 2019</t>
  </si>
  <si>
    <t>25th Feb 2019</t>
  </si>
  <si>
    <t>Chairman's Allowance</t>
  </si>
  <si>
    <t>Mrs E  Hitchins</t>
  </si>
  <si>
    <t>P Burridge - works to end of October 2018</t>
  </si>
  <si>
    <t>Four Rivers</t>
  </si>
  <si>
    <t>SHDC AONB Village Gateway Signs</t>
  </si>
  <si>
    <t>DCC - P3 Grant</t>
  </si>
  <si>
    <t>SHDC - Payroll Services</t>
  </si>
  <si>
    <t>Mr J Eccles - re Telephone Kiosk Renovation</t>
  </si>
  <si>
    <t>Yealmpton Contrib - Silverbridge Way maiantence</t>
  </si>
  <si>
    <t>Mrs K Aldridge - Road Safety Publication</t>
  </si>
  <si>
    <t>Mr J Eccles - re repairs Victorian Street Lamp</t>
  </si>
  <si>
    <t>BCA - Room Hire - October</t>
  </si>
  <si>
    <t>BCA - Room Hire - November</t>
  </si>
  <si>
    <t>BCA - Room Hire - December</t>
  </si>
  <si>
    <t xml:space="preserve">BCA - Room Hire - January </t>
  </si>
  <si>
    <t xml:space="preserve">BCA Room Hire - February </t>
  </si>
  <si>
    <t>BCA - Room Hire - November (Emerg Plan)</t>
  </si>
  <si>
    <t>BCA Room Hire - March</t>
  </si>
  <si>
    <t>Mrs K Aldridge - Samsung Tablet</t>
  </si>
  <si>
    <t>Mr R Smith - Highway signs</t>
  </si>
  <si>
    <t>BCA - Room Hire - Dec (P3)</t>
  </si>
  <si>
    <t>19th March 2019</t>
  </si>
  <si>
    <t>Mrs K Aldridge (2 x cases for tablet)</t>
  </si>
  <si>
    <t>South Western Ambulance Service NHS</t>
  </si>
  <si>
    <t>Defribrillators will be zero once VAT has been claimed back</t>
  </si>
  <si>
    <t>Marcus Cane (BT Kiosk Fordbrook)</t>
  </si>
  <si>
    <t>Technology re SHDC Planning</t>
  </si>
  <si>
    <t>(Defibrilators)</t>
  </si>
  <si>
    <t xml:space="preserve">(Chqs written this month) </t>
  </si>
  <si>
    <t>31st March 2019</t>
  </si>
  <si>
    <t>(5/3/19)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</si>
</sst>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8.5"/>
      <color rgb="FFFF0000"/>
      <name val="Arial"/>
      <family val="2"/>
    </font>
    <font>
      <sz val="11"/>
      <color theme="9"/>
      <name val="Calibri"/>
      <family val="2"/>
      <scheme val="minor"/>
    </font>
    <font>
      <b/>
      <sz val="8.5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right"/>
    </xf>
    <xf numFmtId="164" fontId="3" fillId="0" borderId="7" xfId="0" applyNumberFormat="1" applyFont="1" applyBorder="1"/>
    <xf numFmtId="0" fontId="3" fillId="0" borderId="8" xfId="0" applyFont="1" applyBorder="1"/>
    <xf numFmtId="164" fontId="3" fillId="0" borderId="9" xfId="0" applyNumberFormat="1" applyFont="1" applyBorder="1"/>
    <xf numFmtId="0" fontId="3" fillId="0" borderId="10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11" xfId="0" applyFont="1" applyBorder="1"/>
    <xf numFmtId="164" fontId="0" fillId="0" borderId="5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12" xfId="0" applyFont="1" applyBorder="1"/>
    <xf numFmtId="164" fontId="0" fillId="0" borderId="3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4" xfId="0" applyNumberFormat="1" applyFont="1" applyBorder="1"/>
    <xf numFmtId="0" fontId="5" fillId="0" borderId="0" xfId="0" applyFont="1" applyAlignment="1">
      <alignment horizontal="right"/>
    </xf>
    <xf numFmtId="0" fontId="3" fillId="0" borderId="5" xfId="0" applyFont="1" applyBorder="1"/>
    <xf numFmtId="8" fontId="0" fillId="0" borderId="5" xfId="0" applyNumberFormat="1" applyBorder="1"/>
    <xf numFmtId="0" fontId="3" fillId="0" borderId="4" xfId="0" applyFont="1" applyBorder="1"/>
    <xf numFmtId="8" fontId="2" fillId="0" borderId="5" xfId="0" applyNumberFormat="1" applyFont="1" applyBorder="1"/>
    <xf numFmtId="0" fontId="3" fillId="0" borderId="14" xfId="0" applyFont="1" applyBorder="1" applyAlignment="1">
      <alignment horizontal="center"/>
    </xf>
    <xf numFmtId="164" fontId="3" fillId="0" borderId="5" xfId="0" applyNumberFormat="1" applyFont="1" applyBorder="1"/>
    <xf numFmtId="8" fontId="2" fillId="0" borderId="4" xfId="0" applyNumberFormat="1" applyFont="1" applyBorder="1"/>
    <xf numFmtId="0" fontId="3" fillId="0" borderId="15" xfId="0" applyFont="1" applyBorder="1"/>
    <xf numFmtId="0" fontId="3" fillId="0" borderId="6" xfId="0" applyFont="1" applyBorder="1"/>
    <xf numFmtId="8" fontId="5" fillId="0" borderId="5" xfId="0" applyNumberFormat="1" applyFont="1" applyBorder="1"/>
    <xf numFmtId="0" fontId="3" fillId="0" borderId="16" xfId="0" applyFont="1" applyBorder="1"/>
    <xf numFmtId="0" fontId="3" fillId="0" borderId="2" xfId="0" applyFont="1" applyBorder="1"/>
    <xf numFmtId="164" fontId="3" fillId="0" borderId="16" xfId="0" applyNumberFormat="1" applyFont="1" applyBorder="1"/>
    <xf numFmtId="0" fontId="3" fillId="0" borderId="17" xfId="0" applyFont="1" applyBorder="1"/>
    <xf numFmtId="164" fontId="5" fillId="0" borderId="4" xfId="0" applyNumberFormat="1" applyFont="1" applyBorder="1"/>
    <xf numFmtId="164" fontId="0" fillId="0" borderId="18" xfId="0" applyNumberForma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2" borderId="0" xfId="0" applyFont="1" applyFill="1" applyAlignment="1">
      <alignment horizontal="center"/>
    </xf>
    <xf numFmtId="0" fontId="8" fillId="3" borderId="0" xfId="0" applyFont="1" applyFill="1"/>
    <xf numFmtId="0" fontId="8" fillId="0" borderId="8" xfId="0" applyFont="1" applyBorder="1"/>
    <xf numFmtId="0" fontId="8" fillId="0" borderId="10" xfId="0" applyFont="1" applyBorder="1"/>
    <xf numFmtId="0" fontId="11" fillId="2" borderId="0" xfId="0" applyFont="1" applyFill="1"/>
    <xf numFmtId="0" fontId="9" fillId="3" borderId="0" xfId="0" applyFont="1" applyFill="1"/>
    <xf numFmtId="0" fontId="9" fillId="0" borderId="20" xfId="0" applyFont="1" applyBorder="1"/>
    <xf numFmtId="0" fontId="9" fillId="0" borderId="21" xfId="0" applyFont="1" applyBorder="1"/>
    <xf numFmtId="44" fontId="11" fillId="2" borderId="0" xfId="1" applyFont="1" applyFill="1"/>
    <xf numFmtId="0" fontId="8" fillId="0" borderId="20" xfId="0" applyFont="1" applyBorder="1"/>
    <xf numFmtId="44" fontId="9" fillId="0" borderId="21" xfId="1" applyFont="1" applyBorder="1"/>
    <xf numFmtId="0" fontId="12" fillId="0" borderId="20" xfId="0" applyFont="1" applyBorder="1"/>
    <xf numFmtId="44" fontId="12" fillId="0" borderId="21" xfId="1" applyFont="1" applyBorder="1"/>
    <xf numFmtId="8" fontId="9" fillId="0" borderId="0" xfId="0" applyNumberFormat="1" applyFont="1"/>
    <xf numFmtId="0" fontId="0" fillId="0" borderId="20" xfId="0" applyBorder="1"/>
    <xf numFmtId="44" fontId="9" fillId="0" borderId="22" xfId="1" applyFont="1" applyBorder="1"/>
    <xf numFmtId="44" fontId="0" fillId="0" borderId="21" xfId="1" applyFont="1" applyBorder="1"/>
    <xf numFmtId="44" fontId="9" fillId="0" borderId="0" xfId="1" applyFont="1"/>
    <xf numFmtId="0" fontId="8" fillId="4" borderId="23" xfId="0" applyFont="1" applyFill="1" applyBorder="1"/>
    <xf numFmtId="44" fontId="8" fillId="4" borderId="24" xfId="1" applyFont="1" applyFill="1" applyBorder="1"/>
    <xf numFmtId="0" fontId="0" fillId="0" borderId="12" xfId="0" applyBorder="1"/>
    <xf numFmtId="0" fontId="0" fillId="0" borderId="25" xfId="0" applyBorder="1"/>
    <xf numFmtId="0" fontId="11" fillId="5" borderId="0" xfId="0" applyFont="1" applyFill="1"/>
    <xf numFmtId="0" fontId="8" fillId="0" borderId="0" xfId="0" applyFont="1" applyAlignment="1">
      <alignment horizontal="right"/>
    </xf>
    <xf numFmtId="8" fontId="8" fillId="0" borderId="19" xfId="0" applyNumberFormat="1" applyFont="1" applyBorder="1"/>
    <xf numFmtId="44" fontId="11" fillId="2" borderId="19" xfId="0" applyNumberFormat="1" applyFont="1" applyFill="1" applyBorder="1"/>
    <xf numFmtId="0" fontId="13" fillId="0" borderId="0" xfId="0" applyFont="1"/>
    <xf numFmtId="8" fontId="13" fillId="0" borderId="0" xfId="0" applyNumberFormat="1" applyFont="1"/>
    <xf numFmtId="0" fontId="14" fillId="0" borderId="0" xfId="0" applyFont="1"/>
    <xf numFmtId="0" fontId="15" fillId="0" borderId="0" xfId="0" applyFont="1"/>
    <xf numFmtId="8" fontId="15" fillId="0" borderId="0" xfId="0" applyNumberFormat="1" applyFont="1"/>
    <xf numFmtId="44" fontId="14" fillId="0" borderId="0" xfId="1" applyFont="1"/>
    <xf numFmtId="0" fontId="16" fillId="0" borderId="0" xfId="0" applyFont="1"/>
    <xf numFmtId="8" fontId="16" fillId="0" borderId="19" xfId="0" applyNumberFormat="1" applyFont="1" applyBorder="1"/>
    <xf numFmtId="0" fontId="17" fillId="0" borderId="0" xfId="0" applyFont="1"/>
    <xf numFmtId="44" fontId="17" fillId="0" borderId="0" xfId="0" applyNumberFormat="1" applyFont="1"/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4" fontId="16" fillId="0" borderId="19" xfId="0" applyNumberFormat="1" applyFont="1" applyBorder="1"/>
    <xf numFmtId="44" fontId="20" fillId="0" borderId="0" xfId="1" applyFont="1"/>
    <xf numFmtId="44" fontId="21" fillId="0" borderId="0" xfId="1" applyFont="1"/>
    <xf numFmtId="44" fontId="11" fillId="2" borderId="0" xfId="1" applyFont="1" applyFill="1" applyAlignment="1">
      <alignment horizontal="center"/>
    </xf>
    <xf numFmtId="0" fontId="13" fillId="4" borderId="0" xfId="0" applyFont="1" applyFill="1"/>
    <xf numFmtId="8" fontId="13" fillId="4" borderId="0" xfId="0" applyNumberFormat="1" applyFont="1" applyFill="1"/>
    <xf numFmtId="0" fontId="12" fillId="0" borderId="0" xfId="0" applyFont="1"/>
    <xf numFmtId="8" fontId="12" fillId="0" borderId="0" xfId="0" applyNumberFormat="1" applyFont="1"/>
    <xf numFmtId="8" fontId="12" fillId="0" borderId="19" xfId="1" applyNumberFormat="1" applyFont="1" applyBorder="1"/>
    <xf numFmtId="0" fontId="22" fillId="0" borderId="0" xfId="0" applyFont="1"/>
    <xf numFmtId="0" fontId="18" fillId="0" borderId="0" xfId="0" applyFont="1"/>
    <xf numFmtId="8" fontId="18" fillId="0" borderId="0" xfId="0" applyNumberFormat="1" applyFont="1"/>
    <xf numFmtId="44" fontId="18" fillId="0" borderId="0" xfId="1" applyFont="1"/>
    <xf numFmtId="44" fontId="21" fillId="2" borderId="0" xfId="1" applyFont="1" applyFill="1"/>
    <xf numFmtId="44" fontId="9" fillId="2" borderId="0" xfId="1" applyFont="1" applyFill="1"/>
    <xf numFmtId="8" fontId="12" fillId="0" borderId="0" xfId="1" applyNumberFormat="1" applyFont="1"/>
    <xf numFmtId="44" fontId="12" fillId="0" borderId="0" xfId="1" applyFont="1"/>
    <xf numFmtId="44" fontId="11" fillId="0" borderId="0" xfId="1" applyFont="1"/>
    <xf numFmtId="164" fontId="0" fillId="0" borderId="26" xfId="0" applyNumberFormat="1" applyBorder="1"/>
    <xf numFmtId="164" fontId="0" fillId="0" borderId="27" xfId="0" applyNumberFormat="1" applyBorder="1"/>
    <xf numFmtId="164" fontId="3" fillId="0" borderId="11" xfId="0" applyNumberFormat="1" applyFont="1" applyBorder="1"/>
    <xf numFmtId="0" fontId="3" fillId="0" borderId="14" xfId="0" applyFont="1" applyBorder="1"/>
    <xf numFmtId="0" fontId="0" fillId="0" borderId="28" xfId="0" applyBorder="1"/>
    <xf numFmtId="8" fontId="5" fillId="0" borderId="4" xfId="0" applyNumberFormat="1" applyFont="1" applyBorder="1"/>
    <xf numFmtId="44" fontId="12" fillId="0" borderId="19" xfId="1" applyFont="1" applyBorder="1"/>
    <xf numFmtId="44" fontId="12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/>
    <xf numFmtId="8" fontId="24" fillId="0" borderId="0" xfId="0" applyNumberFormat="1" applyFont="1"/>
    <xf numFmtId="0" fontId="24" fillId="0" borderId="11" xfId="0" applyFont="1" applyBorder="1"/>
    <xf numFmtId="8" fontId="24" fillId="0" borderId="19" xfId="0" applyNumberFormat="1" applyFont="1" applyBorder="1"/>
    <xf numFmtId="8" fontId="24" fillId="0" borderId="29" xfId="0" applyNumberFormat="1" applyFont="1" applyBorder="1"/>
    <xf numFmtId="0" fontId="0" fillId="0" borderId="30" xfId="0" applyBorder="1"/>
    <xf numFmtId="164" fontId="0" fillId="0" borderId="30" xfId="0" applyNumberFormat="1" applyBorder="1"/>
    <xf numFmtId="164" fontId="0" fillId="0" borderId="31" xfId="0" applyNumberFormat="1" applyBorder="1"/>
    <xf numFmtId="16" fontId="8" fillId="0" borderId="8" xfId="0" applyNumberFormat="1" applyFont="1" applyBorder="1"/>
    <xf numFmtId="44" fontId="24" fillId="0" borderId="29" xfId="0" applyNumberFormat="1" applyFont="1" applyBorder="1"/>
    <xf numFmtId="15" fontId="8" fillId="0" borderId="0" xfId="0" applyNumberFormat="1" applyFont="1"/>
    <xf numFmtId="0" fontId="11" fillId="5" borderId="31" xfId="0" applyFont="1" applyFill="1" applyBorder="1"/>
    <xf numFmtId="0" fontId="11" fillId="5" borderId="28" xfId="0" applyFont="1" applyFill="1" applyBorder="1"/>
    <xf numFmtId="0" fontId="9" fillId="0" borderId="28" xfId="0" applyFont="1" applyBorder="1"/>
    <xf numFmtId="0" fontId="9" fillId="0" borderId="32" xfId="0" applyFont="1" applyBorder="1"/>
    <xf numFmtId="0" fontId="11" fillId="5" borderId="15" xfId="0" applyFont="1" applyFill="1" applyBorder="1"/>
    <xf numFmtId="0" fontId="11" fillId="5" borderId="14" xfId="0" applyFont="1" applyFill="1" applyBorder="1"/>
    <xf numFmtId="0" fontId="9" fillId="0" borderId="14" xfId="0" applyFont="1" applyBorder="1"/>
    <xf numFmtId="0" fontId="9" fillId="0" borderId="6" xfId="0" applyFont="1" applyBorder="1"/>
    <xf numFmtId="44" fontId="12" fillId="0" borderId="33" xfId="0" applyNumberFormat="1" applyFont="1" applyBorder="1"/>
    <xf numFmtId="164" fontId="3" fillId="0" borderId="12" xfId="0" applyNumberFormat="1" applyFont="1" applyBorder="1"/>
    <xf numFmtId="44" fontId="12" fillId="0" borderId="33" xfId="1" applyFont="1" applyBorder="1"/>
    <xf numFmtId="44" fontId="12" fillId="0" borderId="19" xfId="0" applyNumberFormat="1" applyFont="1" applyBorder="1"/>
    <xf numFmtId="44" fontId="24" fillId="0" borderId="25" xfId="0" applyNumberFormat="1" applyFont="1" applyBorder="1"/>
    <xf numFmtId="44" fontId="12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workbookViewId="0">
      <selection activeCell="B15" sqref="B15"/>
    </sheetView>
  </sheetViews>
  <sheetFormatPr defaultRowHeight="15" x14ac:dyDescent="0.25"/>
  <cols>
    <col min="1" max="1" width="44.140625" customWidth="1"/>
    <col min="2" max="2" width="18.7109375" customWidth="1"/>
    <col min="3" max="3" width="15.85546875" customWidth="1"/>
  </cols>
  <sheetData>
    <row r="1" spans="1:3" x14ac:dyDescent="0.25">
      <c r="A1" s="1" t="s">
        <v>25</v>
      </c>
      <c r="B1" s="2"/>
    </row>
    <row r="2" spans="1:3" x14ac:dyDescent="0.25">
      <c r="A2" s="3">
        <v>43191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28</v>
      </c>
      <c r="B5" s="7">
        <v>300</v>
      </c>
      <c r="C5" s="6" t="s">
        <v>29</v>
      </c>
    </row>
    <row r="6" spans="1:3" x14ac:dyDescent="0.25">
      <c r="A6" t="s">
        <v>30</v>
      </c>
      <c r="B6" s="8">
        <v>476</v>
      </c>
      <c r="C6" s="9" t="s">
        <v>3</v>
      </c>
    </row>
    <row r="7" spans="1:3" x14ac:dyDescent="0.25">
      <c r="A7" s="10" t="s">
        <v>32</v>
      </c>
      <c r="B7" s="11">
        <v>300</v>
      </c>
      <c r="C7" s="12" t="s">
        <v>12</v>
      </c>
    </row>
    <row r="8" spans="1:3" x14ac:dyDescent="0.25">
      <c r="A8" s="13" t="s">
        <v>33</v>
      </c>
      <c r="B8" s="7">
        <v>13987.5</v>
      </c>
      <c r="C8" s="6" t="s">
        <v>3</v>
      </c>
    </row>
    <row r="9" spans="1:3" ht="15.75" thickBot="1" x14ac:dyDescent="0.3">
      <c r="A9" s="14"/>
      <c r="B9" s="15">
        <f>SUM(B5:B8)</f>
        <v>15063.5</v>
      </c>
    </row>
    <row r="10" spans="1:3" ht="15.75" thickBot="1" x14ac:dyDescent="0.3">
      <c r="B10" s="2"/>
    </row>
    <row r="11" spans="1:3" x14ac:dyDescent="0.25">
      <c r="A11" s="16" t="s">
        <v>4</v>
      </c>
      <c r="B11" s="17"/>
      <c r="C11" s="18"/>
    </row>
    <row r="12" spans="1:3" x14ac:dyDescent="0.25">
      <c r="A12" s="12" t="s">
        <v>26</v>
      </c>
      <c r="B12" s="11">
        <v>369.95</v>
      </c>
      <c r="C12" s="10" t="s">
        <v>3</v>
      </c>
    </row>
    <row r="13" spans="1:3" x14ac:dyDescent="0.25">
      <c r="A13" s="10" t="s">
        <v>27</v>
      </c>
      <c r="B13" s="11">
        <v>300</v>
      </c>
      <c r="C13" s="10" t="s">
        <v>3</v>
      </c>
    </row>
    <row r="14" spans="1:3" x14ac:dyDescent="0.25">
      <c r="A14" s="13" t="s">
        <v>31</v>
      </c>
      <c r="B14" s="7">
        <v>29.99</v>
      </c>
      <c r="C14" s="13" t="s">
        <v>29</v>
      </c>
    </row>
    <row r="15" spans="1:3" x14ac:dyDescent="0.25">
      <c r="A15" s="6" t="s">
        <v>34</v>
      </c>
      <c r="B15" s="7">
        <v>424.03</v>
      </c>
      <c r="C15" s="6" t="s">
        <v>3</v>
      </c>
    </row>
    <row r="16" spans="1:3" x14ac:dyDescent="0.25">
      <c r="A16" s="12" t="s">
        <v>35</v>
      </c>
      <c r="B16" s="11">
        <v>663.24</v>
      </c>
      <c r="C16" s="12" t="s">
        <v>3</v>
      </c>
    </row>
    <row r="17" spans="1:3" x14ac:dyDescent="0.25">
      <c r="A17" s="12" t="s">
        <v>36</v>
      </c>
      <c r="B17" s="11">
        <v>58.94</v>
      </c>
      <c r="C17" s="12" t="s">
        <v>3</v>
      </c>
    </row>
    <row r="18" spans="1:3" x14ac:dyDescent="0.25">
      <c r="A18" s="12" t="s">
        <v>37</v>
      </c>
      <c r="B18" s="11">
        <v>20</v>
      </c>
      <c r="C18" s="12" t="s">
        <v>3</v>
      </c>
    </row>
    <row r="19" spans="1:3" ht="15.75" thickBot="1" x14ac:dyDescent="0.3">
      <c r="A19" s="12"/>
      <c r="B19" s="11"/>
      <c r="C19" s="12"/>
    </row>
    <row r="20" spans="1:3" ht="15.75" thickBot="1" x14ac:dyDescent="0.3">
      <c r="A20" s="19"/>
      <c r="B20" s="5">
        <f>SUM(B12:B18)</f>
        <v>1866.15</v>
      </c>
    </row>
    <row r="21" spans="1:3" ht="15.75" thickBot="1" x14ac:dyDescent="0.3">
      <c r="A21" s="20"/>
      <c r="B21" s="21"/>
    </row>
    <row r="22" spans="1:3" ht="15.75" thickBot="1" x14ac:dyDescent="0.3">
      <c r="A22" s="22" t="s">
        <v>38</v>
      </c>
      <c r="C22" s="23"/>
    </row>
    <row r="23" spans="1:3" ht="15.75" thickBot="1" x14ac:dyDescent="0.3">
      <c r="A23" s="24" t="s">
        <v>5</v>
      </c>
      <c r="B23" s="25">
        <v>24380.01</v>
      </c>
      <c r="C23" s="26"/>
    </row>
    <row r="24" spans="1:3" ht="15.75" thickBot="1" x14ac:dyDescent="0.3">
      <c r="A24" s="27" t="s">
        <v>6</v>
      </c>
      <c r="B24" s="28">
        <v>2208.9499999999998</v>
      </c>
      <c r="C24" s="26"/>
    </row>
    <row r="25" spans="1:3" ht="15.75" thickBot="1" x14ac:dyDescent="0.3">
      <c r="A25" s="20" t="s">
        <v>7</v>
      </c>
      <c r="B25" s="29">
        <f>SUM(B23:B24)</f>
        <v>26588.959999999999</v>
      </c>
      <c r="C25" s="26"/>
    </row>
    <row r="26" spans="1:3" ht="15.75" thickBot="1" x14ac:dyDescent="0.3">
      <c r="A26" s="23"/>
      <c r="B26" s="30"/>
      <c r="C26" s="26"/>
    </row>
    <row r="27" spans="1:3" ht="15.75" thickBot="1" x14ac:dyDescent="0.3">
      <c r="A27" s="20" t="s">
        <v>8</v>
      </c>
      <c r="B27" s="2"/>
      <c r="C27" s="26"/>
    </row>
    <row r="28" spans="1:3" ht="15.75" thickBot="1" x14ac:dyDescent="0.3">
      <c r="A28" s="14" t="s">
        <v>9</v>
      </c>
      <c r="B28" s="5">
        <v>57368.68</v>
      </c>
      <c r="C28" s="26"/>
    </row>
    <row r="29" spans="1:3" ht="15.75" thickBot="1" x14ac:dyDescent="0.3">
      <c r="B29" s="2"/>
      <c r="C29" s="26"/>
    </row>
    <row r="30" spans="1:3" ht="15.75" thickBot="1" x14ac:dyDescent="0.3">
      <c r="A30" s="4" t="s">
        <v>10</v>
      </c>
      <c r="B30" s="2"/>
      <c r="C30" s="26"/>
    </row>
    <row r="31" spans="1:3" ht="15.75" thickBot="1" x14ac:dyDescent="0.3">
      <c r="A31" s="4" t="s">
        <v>11</v>
      </c>
      <c r="B31" s="31">
        <v>329.6</v>
      </c>
      <c r="C31" s="32"/>
    </row>
    <row r="32" spans="1:3" ht="15.75" thickBot="1" x14ac:dyDescent="0.3">
      <c r="A32" s="24" t="s">
        <v>12</v>
      </c>
      <c r="B32" s="11">
        <v>774.85</v>
      </c>
      <c r="C32" s="32"/>
    </row>
    <row r="33" spans="1:3" ht="15.75" thickBot="1" x14ac:dyDescent="0.3">
      <c r="A33" s="24" t="s">
        <v>13</v>
      </c>
      <c r="B33" s="11">
        <v>4108.6899999999996</v>
      </c>
      <c r="C33" s="32"/>
    </row>
    <row r="34" spans="1:3" ht="15.75" thickBot="1" x14ac:dyDescent="0.3">
      <c r="A34" s="24" t="s">
        <v>14</v>
      </c>
      <c r="B34" s="11">
        <v>10000</v>
      </c>
      <c r="C34" s="32"/>
    </row>
    <row r="35" spans="1:3" x14ac:dyDescent="0.25">
      <c r="A35" s="33" t="s">
        <v>15</v>
      </c>
      <c r="B35" s="34">
        <v>10265.98</v>
      </c>
      <c r="C35" s="32"/>
    </row>
    <row r="36" spans="1:3" x14ac:dyDescent="0.25">
      <c r="A36" s="35" t="s">
        <v>16</v>
      </c>
      <c r="B36" s="34">
        <v>250</v>
      </c>
      <c r="C36" s="32"/>
    </row>
    <row r="37" spans="1:3" x14ac:dyDescent="0.25">
      <c r="A37" s="35" t="s">
        <v>17</v>
      </c>
      <c r="B37" s="34">
        <v>3107</v>
      </c>
      <c r="C37" s="32"/>
    </row>
    <row r="38" spans="1:3" x14ac:dyDescent="0.25">
      <c r="A38" s="40" t="s">
        <v>18</v>
      </c>
      <c r="B38" s="36">
        <v>2183.1999999999998</v>
      </c>
      <c r="C38" s="32"/>
    </row>
    <row r="39" spans="1:3" x14ac:dyDescent="0.25">
      <c r="A39" s="35" t="s">
        <v>19</v>
      </c>
      <c r="B39" s="39">
        <v>999</v>
      </c>
      <c r="C39" s="32"/>
    </row>
    <row r="40" spans="1:3" x14ac:dyDescent="0.25">
      <c r="A40" s="41" t="s">
        <v>29</v>
      </c>
      <c r="B40" s="42">
        <v>270.01</v>
      </c>
      <c r="C40" s="32"/>
    </row>
    <row r="41" spans="1:3" x14ac:dyDescent="0.25">
      <c r="A41" s="37" t="s">
        <v>20</v>
      </c>
      <c r="B41" s="38">
        <f>SUM(B32:B37)+B40-B31-B38-B39</f>
        <v>25264.73</v>
      </c>
      <c r="C41" s="32"/>
    </row>
    <row r="43" spans="1:3" x14ac:dyDescent="0.25">
      <c r="A43" s="1" t="s">
        <v>21</v>
      </c>
    </row>
    <row r="44" spans="1:3" x14ac:dyDescent="0.25">
      <c r="A44" s="1" t="s">
        <v>22</v>
      </c>
    </row>
    <row r="45" spans="1:3" x14ac:dyDescent="0.25">
      <c r="A45" s="1" t="s">
        <v>23</v>
      </c>
    </row>
    <row r="46" spans="1:3" x14ac:dyDescent="0.25">
      <c r="A46" s="1" t="s">
        <v>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138F-1DBE-4401-9146-B7A8AE48DEE7}">
  <dimension ref="A1:H106"/>
  <sheetViews>
    <sheetView workbookViewId="0">
      <selection activeCell="D20" sqref="D20"/>
    </sheetView>
  </sheetViews>
  <sheetFormatPr defaultRowHeight="15" x14ac:dyDescent="0.25"/>
  <cols>
    <col min="1" max="1" width="19" customWidth="1"/>
    <col min="2" max="2" width="10.28515625" customWidth="1"/>
    <col min="3" max="3" width="9.5703125" customWidth="1"/>
    <col min="5" max="5" width="11.85546875" customWidth="1"/>
    <col min="6" max="6" width="2.7109375" customWidth="1"/>
    <col min="7" max="7" width="11.7109375" customWidth="1"/>
    <col min="8" max="8" width="9.5703125" customWidth="1"/>
  </cols>
  <sheetData>
    <row r="1" spans="1:8" ht="14.1" customHeight="1" thickBot="1" x14ac:dyDescent="0.3">
      <c r="A1" s="49" t="s">
        <v>234</v>
      </c>
      <c r="B1" s="49"/>
      <c r="C1" s="49"/>
      <c r="D1" s="49"/>
      <c r="E1" s="49"/>
      <c r="F1" s="49"/>
      <c r="G1" s="50"/>
      <c r="H1" s="50"/>
    </row>
    <row r="2" spans="1:8" ht="14.1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54" t="s">
        <v>235</v>
      </c>
      <c r="H2" s="55"/>
    </row>
    <row r="3" spans="1:8" ht="14.1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8" ht="14.1" customHeight="1" x14ac:dyDescent="0.25">
      <c r="A4" s="50" t="s">
        <v>65</v>
      </c>
      <c r="B4" s="69">
        <v>476</v>
      </c>
      <c r="C4" s="50"/>
      <c r="D4" s="50"/>
      <c r="E4" s="60"/>
      <c r="F4" s="57"/>
      <c r="G4" s="61" t="s">
        <v>66</v>
      </c>
      <c r="H4" s="62">
        <v>22403.200000000001</v>
      </c>
    </row>
    <row r="5" spans="1:8" ht="14.1" customHeight="1" thickBot="1" x14ac:dyDescent="0.3">
      <c r="A5" s="50" t="s">
        <v>67</v>
      </c>
      <c r="B5" s="69"/>
      <c r="C5" s="50"/>
      <c r="D5" s="50"/>
      <c r="E5" s="60"/>
      <c r="F5" s="57"/>
      <c r="G5" s="63" t="s">
        <v>68</v>
      </c>
      <c r="H5" s="64">
        <f>SUM(H36:H47)</f>
        <v>2030.58</v>
      </c>
    </row>
    <row r="6" spans="1:8" ht="14.1" customHeight="1" thickBot="1" x14ac:dyDescent="0.3">
      <c r="A6" s="50" t="s">
        <v>69</v>
      </c>
      <c r="B6" s="69">
        <v>1868</v>
      </c>
      <c r="C6" s="50"/>
      <c r="D6" s="50"/>
      <c r="E6" s="60"/>
      <c r="F6" s="57"/>
      <c r="G6" s="120" t="s">
        <v>240</v>
      </c>
      <c r="H6" s="122">
        <f>SUM(H53)</f>
        <v>231.24</v>
      </c>
    </row>
    <row r="7" spans="1:8" ht="14.1" customHeight="1" x14ac:dyDescent="0.25">
      <c r="A7" s="50" t="s">
        <v>70</v>
      </c>
      <c r="B7" s="69">
        <v>217.46</v>
      </c>
      <c r="C7" s="50"/>
      <c r="D7" s="50"/>
      <c r="E7" s="60"/>
      <c r="F7" s="57"/>
      <c r="G7" s="66"/>
      <c r="H7" s="62">
        <f>SUM(H4)-H5+H6</f>
        <v>20603.860000000004</v>
      </c>
    </row>
    <row r="8" spans="1:8" ht="14.1" customHeight="1" x14ac:dyDescent="0.25">
      <c r="A8" s="50" t="s">
        <v>71</v>
      </c>
      <c r="B8" s="69">
        <v>0.73</v>
      </c>
      <c r="C8" s="50"/>
      <c r="D8" s="50"/>
      <c r="E8" s="60"/>
      <c r="F8" s="57"/>
      <c r="G8" s="66"/>
      <c r="H8" s="68"/>
    </row>
    <row r="9" spans="1:8" ht="14.1" customHeight="1" x14ac:dyDescent="0.25">
      <c r="A9" s="50" t="s">
        <v>73</v>
      </c>
      <c r="B9" s="69">
        <v>1500</v>
      </c>
      <c r="C9" s="50"/>
      <c r="D9" s="50"/>
      <c r="E9" s="60"/>
      <c r="F9" s="57"/>
      <c r="G9" s="61" t="s">
        <v>72</v>
      </c>
      <c r="H9" s="62">
        <v>2209.59</v>
      </c>
    </row>
    <row r="10" spans="1:8" ht="14.1" customHeight="1" x14ac:dyDescent="0.25">
      <c r="A10" s="50" t="s">
        <v>74</v>
      </c>
      <c r="B10" s="69">
        <v>535.21</v>
      </c>
      <c r="C10" s="50"/>
      <c r="D10" s="50"/>
      <c r="E10" s="60"/>
      <c r="F10" s="57"/>
      <c r="G10" s="61"/>
      <c r="H10" s="62"/>
    </row>
    <row r="11" spans="1:8" ht="14.1" customHeight="1" x14ac:dyDescent="0.25">
      <c r="A11" s="50" t="s">
        <v>12</v>
      </c>
      <c r="B11" s="69">
        <v>300</v>
      </c>
      <c r="C11" s="50"/>
      <c r="D11" s="50"/>
      <c r="E11" s="60"/>
      <c r="F11" s="57"/>
      <c r="G11" s="61" t="s">
        <v>75</v>
      </c>
      <c r="H11" s="62">
        <v>57586.14</v>
      </c>
    </row>
    <row r="12" spans="1:8" ht="14.1" customHeight="1" x14ac:dyDescent="0.25">
      <c r="A12" s="50" t="s">
        <v>11</v>
      </c>
      <c r="B12" s="69"/>
      <c r="C12" s="50"/>
      <c r="D12" s="50"/>
      <c r="E12" s="60"/>
      <c r="F12" s="57"/>
      <c r="G12" s="61" t="s">
        <v>207</v>
      </c>
      <c r="H12" s="62"/>
    </row>
    <row r="13" spans="1:8" ht="14.1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58"/>
      <c r="H13" s="62"/>
    </row>
    <row r="14" spans="1:8" ht="14.1" customHeight="1" x14ac:dyDescent="0.25">
      <c r="A14" s="50" t="s">
        <v>78</v>
      </c>
      <c r="B14" s="69">
        <v>4166.4799999999996</v>
      </c>
      <c r="C14" s="50"/>
      <c r="D14" s="50"/>
      <c r="E14" s="60"/>
      <c r="F14" s="57"/>
      <c r="G14" s="70" t="s">
        <v>77</v>
      </c>
      <c r="H14" s="71">
        <f>SUM(H7)+H9+H11</f>
        <v>80399.59</v>
      </c>
    </row>
    <row r="15" spans="1:8" ht="14.1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74"/>
      <c r="H15" s="74"/>
    </row>
    <row r="16" spans="1:8" ht="14.1" customHeight="1" x14ac:dyDescent="0.25">
      <c r="A16" s="50" t="s">
        <v>236</v>
      </c>
      <c r="B16" s="69">
        <v>231.24</v>
      </c>
      <c r="C16" s="50"/>
      <c r="D16" s="50"/>
      <c r="E16" s="60"/>
      <c r="F16" s="57"/>
      <c r="G16" s="74"/>
      <c r="H16" s="74"/>
    </row>
    <row r="17" spans="1:8" ht="14.1" customHeight="1" x14ac:dyDescent="0.25">
      <c r="A17" s="50"/>
      <c r="B17" s="50"/>
      <c r="C17" s="50"/>
      <c r="D17" s="50"/>
      <c r="E17" s="60"/>
      <c r="F17" s="57"/>
      <c r="G17" s="74"/>
      <c r="H17" s="74"/>
    </row>
    <row r="18" spans="1:8" ht="14.1" customHeight="1" x14ac:dyDescent="0.25">
      <c r="A18" s="50" t="s">
        <v>79</v>
      </c>
      <c r="B18" s="69">
        <v>4003.2</v>
      </c>
      <c r="C18" s="50"/>
      <c r="D18" s="50"/>
      <c r="E18" s="60"/>
      <c r="F18" s="57"/>
      <c r="G18" s="50"/>
      <c r="H18" s="50"/>
    </row>
    <row r="19" spans="1:8" ht="14.1" customHeight="1" x14ac:dyDescent="0.25">
      <c r="A19" s="50" t="s">
        <v>80</v>
      </c>
      <c r="B19" s="69"/>
      <c r="C19" s="50"/>
      <c r="D19" s="50"/>
      <c r="E19" s="60"/>
      <c r="F19" s="57"/>
      <c r="G19" s="50"/>
      <c r="H19" s="50"/>
    </row>
    <row r="20" spans="1:8" ht="14.1" customHeight="1" x14ac:dyDescent="0.25">
      <c r="A20" s="75" t="s">
        <v>81</v>
      </c>
      <c r="B20" s="76">
        <f>SUM(B3:B19)</f>
        <v>14917.649999999998</v>
      </c>
      <c r="C20" s="50"/>
      <c r="D20" s="50"/>
      <c r="E20" s="77">
        <f>SUM(E4:E19)</f>
        <v>0</v>
      </c>
      <c r="F20" s="57"/>
      <c r="G20" s="78" t="s">
        <v>82</v>
      </c>
      <c r="H20" s="79">
        <v>67710.929999999993</v>
      </c>
    </row>
    <row r="21" spans="1:8" ht="14.1" customHeight="1" x14ac:dyDescent="0.25">
      <c r="A21" s="75" t="s">
        <v>83</v>
      </c>
      <c r="B21" s="50"/>
      <c r="C21" s="50"/>
      <c r="D21" s="50"/>
      <c r="E21" s="56"/>
      <c r="F21" s="57"/>
      <c r="G21" s="80"/>
      <c r="H21" s="80"/>
    </row>
    <row r="22" spans="1:8" ht="14.1" customHeight="1" x14ac:dyDescent="0.25">
      <c r="A22" s="50" t="s">
        <v>84</v>
      </c>
      <c r="B22" s="65">
        <v>13987.5</v>
      </c>
      <c r="C22" s="50"/>
      <c r="D22" s="50"/>
      <c r="E22" s="56"/>
      <c r="F22" s="57"/>
      <c r="G22" s="81" t="s">
        <v>85</v>
      </c>
      <c r="H22" s="81"/>
    </row>
    <row r="23" spans="1:8" ht="14.1" customHeight="1" x14ac:dyDescent="0.25">
      <c r="A23" s="50" t="s">
        <v>86</v>
      </c>
      <c r="B23" s="65">
        <v>13212.5</v>
      </c>
      <c r="C23" s="50"/>
      <c r="D23" s="50"/>
      <c r="E23" s="56"/>
      <c r="F23" s="57"/>
      <c r="G23" s="81" t="s">
        <v>87</v>
      </c>
      <c r="H23" s="82">
        <f>SUM(B26)</f>
        <v>42117.649999999994</v>
      </c>
    </row>
    <row r="24" spans="1:8" ht="14.1" customHeight="1" x14ac:dyDescent="0.25">
      <c r="A24" s="50" t="s">
        <v>88</v>
      </c>
      <c r="B24" s="50"/>
      <c r="C24" s="50"/>
      <c r="D24" s="50"/>
      <c r="E24" s="56"/>
      <c r="F24" s="57"/>
      <c r="G24" s="80" t="s">
        <v>89</v>
      </c>
      <c r="H24" s="83"/>
    </row>
    <row r="25" spans="1:8" ht="14.1" customHeight="1" x14ac:dyDescent="0.25">
      <c r="A25" s="50" t="s">
        <v>90</v>
      </c>
      <c r="B25" s="69"/>
      <c r="C25" s="50"/>
      <c r="D25" s="50"/>
      <c r="E25" s="56"/>
      <c r="F25" s="57"/>
      <c r="G25" s="84"/>
      <c r="H25" s="85">
        <f>SUM(H23:H24)</f>
        <v>42117.649999999994</v>
      </c>
    </row>
    <row r="26" spans="1:8" ht="14.1" customHeight="1" x14ac:dyDescent="0.25">
      <c r="A26" s="75" t="s">
        <v>87</v>
      </c>
      <c r="B26" s="76">
        <f>SUM(B20:B23)</f>
        <v>42117.649999999994</v>
      </c>
      <c r="C26" s="50"/>
      <c r="D26" s="50"/>
      <c r="E26" s="56"/>
      <c r="F26" s="57"/>
      <c r="G26" s="86" t="s">
        <v>91</v>
      </c>
      <c r="H26" s="86"/>
    </row>
    <row r="27" spans="1:8" ht="14.1" customHeight="1" x14ac:dyDescent="0.25">
      <c r="A27" s="50"/>
      <c r="B27" s="50"/>
      <c r="C27" s="50"/>
      <c r="D27" s="50"/>
      <c r="E27" s="56"/>
      <c r="F27" s="57"/>
      <c r="G27" s="86" t="s">
        <v>92</v>
      </c>
      <c r="H27" s="87">
        <f>SUM(B106)</f>
        <v>29428.989999999998</v>
      </c>
    </row>
    <row r="28" spans="1:8" ht="14.1" customHeight="1" x14ac:dyDescent="0.25">
      <c r="A28" s="51" t="s">
        <v>93</v>
      </c>
      <c r="B28" s="50"/>
      <c r="C28" s="50"/>
      <c r="D28" s="50"/>
      <c r="E28" s="56"/>
      <c r="F28" s="57"/>
      <c r="G28" s="80" t="s">
        <v>89</v>
      </c>
      <c r="H28" s="83"/>
    </row>
    <row r="29" spans="1:8" ht="14.1" customHeight="1" x14ac:dyDescent="0.25">
      <c r="A29" s="50"/>
      <c r="B29" s="88" t="s">
        <v>94</v>
      </c>
      <c r="C29" s="89" t="s">
        <v>95</v>
      </c>
      <c r="D29" s="90" t="s">
        <v>96</v>
      </c>
      <c r="E29" s="52" t="s">
        <v>63</v>
      </c>
      <c r="F29" s="57"/>
      <c r="G29" s="84"/>
      <c r="H29" s="91">
        <f>SUM(H27)-H28</f>
        <v>29428.989999999998</v>
      </c>
    </row>
    <row r="30" spans="1:8" ht="14.1" customHeight="1" x14ac:dyDescent="0.25">
      <c r="A30" s="49" t="s">
        <v>97</v>
      </c>
      <c r="B30" s="88"/>
      <c r="C30" s="89"/>
      <c r="D30" s="90"/>
      <c r="E30" s="52"/>
      <c r="F30" s="57"/>
    </row>
    <row r="31" spans="1:8" ht="14.1" customHeight="1" x14ac:dyDescent="0.25">
      <c r="A31" s="50" t="s">
        <v>98</v>
      </c>
      <c r="B31" s="108">
        <v>494.52</v>
      </c>
      <c r="C31" s="92">
        <v>494.52</v>
      </c>
      <c r="D31" s="93"/>
      <c r="E31" s="94">
        <v>700</v>
      </c>
      <c r="F31" s="57"/>
      <c r="G31" s="95" t="s">
        <v>99</v>
      </c>
      <c r="H31" s="96">
        <f>SUM(H20)+H25-H29</f>
        <v>80399.59</v>
      </c>
    </row>
    <row r="32" spans="1:8" ht="14.1" customHeight="1" x14ac:dyDescent="0.25">
      <c r="A32" s="50" t="s">
        <v>156</v>
      </c>
      <c r="B32" s="108">
        <v>5403.85</v>
      </c>
      <c r="C32" s="92">
        <v>5403.85</v>
      </c>
      <c r="D32" s="93"/>
      <c r="E32" s="94">
        <v>8000</v>
      </c>
      <c r="F32" s="57"/>
      <c r="H32" s="117" t="s">
        <v>220</v>
      </c>
    </row>
    <row r="33" spans="1:8" ht="14.1" customHeight="1" x14ac:dyDescent="0.25">
      <c r="A33" s="50" t="s">
        <v>100</v>
      </c>
      <c r="B33" s="108">
        <v>160</v>
      </c>
      <c r="C33" s="92">
        <v>160</v>
      </c>
      <c r="D33" s="93"/>
      <c r="E33" s="94">
        <v>240</v>
      </c>
      <c r="F33" s="57"/>
    </row>
    <row r="34" spans="1:8" ht="14.1" customHeight="1" x14ac:dyDescent="0.25">
      <c r="A34" s="50" t="s">
        <v>101</v>
      </c>
      <c r="B34" s="108">
        <v>48</v>
      </c>
      <c r="C34" s="92">
        <v>40</v>
      </c>
      <c r="D34" s="93">
        <v>8</v>
      </c>
      <c r="E34" s="94">
        <v>150</v>
      </c>
      <c r="F34" s="57"/>
    </row>
    <row r="35" spans="1:8" ht="14.1" customHeight="1" x14ac:dyDescent="0.25">
      <c r="A35" s="50"/>
      <c r="B35" s="108"/>
      <c r="C35" s="92"/>
      <c r="D35" s="93"/>
      <c r="E35" s="60"/>
      <c r="F35" s="57"/>
      <c r="G35" s="97" t="s">
        <v>102</v>
      </c>
      <c r="H35" s="97"/>
    </row>
    <row r="36" spans="1:8" ht="14.1" customHeight="1" x14ac:dyDescent="0.25">
      <c r="A36" s="49" t="s">
        <v>103</v>
      </c>
      <c r="B36" s="108"/>
      <c r="C36" s="92"/>
      <c r="D36" s="93"/>
      <c r="E36" s="60"/>
      <c r="F36" s="57"/>
      <c r="G36" s="97">
        <v>1737</v>
      </c>
      <c r="H36" s="107">
        <v>125</v>
      </c>
    </row>
    <row r="37" spans="1:8" ht="14.1" customHeight="1" x14ac:dyDescent="0.25">
      <c r="A37" s="50" t="s">
        <v>104</v>
      </c>
      <c r="B37" s="108">
        <v>32.85</v>
      </c>
      <c r="C37" s="92">
        <v>32.85</v>
      </c>
      <c r="D37" s="93"/>
      <c r="E37" s="60">
        <v>425</v>
      </c>
      <c r="F37" s="57"/>
      <c r="G37" s="97">
        <v>1742</v>
      </c>
      <c r="H37" s="107">
        <v>427</v>
      </c>
    </row>
    <row r="38" spans="1:8" ht="14.1" customHeight="1" x14ac:dyDescent="0.25">
      <c r="A38" s="50" t="s">
        <v>105</v>
      </c>
      <c r="B38" s="108">
        <v>404.45</v>
      </c>
      <c r="C38" s="92">
        <v>354.45</v>
      </c>
      <c r="D38" s="93">
        <v>50</v>
      </c>
      <c r="E38" s="60">
        <v>200</v>
      </c>
      <c r="F38" s="57"/>
      <c r="G38" s="97">
        <v>1744</v>
      </c>
      <c r="H38" s="107">
        <v>35</v>
      </c>
    </row>
    <row r="39" spans="1:8" ht="14.1" customHeight="1" x14ac:dyDescent="0.25">
      <c r="A39" s="50"/>
      <c r="B39" s="108"/>
      <c r="C39" s="92"/>
      <c r="D39" s="93"/>
      <c r="E39" s="60"/>
      <c r="F39" s="57"/>
      <c r="G39" s="97">
        <v>1745</v>
      </c>
      <c r="H39" s="107">
        <v>103.6</v>
      </c>
    </row>
    <row r="40" spans="1:8" ht="14.1" customHeight="1" x14ac:dyDescent="0.25">
      <c r="A40" s="49" t="s">
        <v>106</v>
      </c>
      <c r="B40" s="108"/>
      <c r="C40" s="92"/>
      <c r="D40" s="93"/>
      <c r="E40" s="60"/>
      <c r="F40" s="57"/>
      <c r="G40" s="97">
        <v>1746</v>
      </c>
      <c r="H40" s="107">
        <v>30</v>
      </c>
    </row>
    <row r="41" spans="1:8" ht="14.1" customHeight="1" x14ac:dyDescent="0.25">
      <c r="A41" s="50" t="s">
        <v>107</v>
      </c>
      <c r="B41" s="108">
        <v>150</v>
      </c>
      <c r="C41" s="92">
        <v>150</v>
      </c>
      <c r="D41" s="93"/>
      <c r="E41" s="60">
        <v>700</v>
      </c>
      <c r="F41" s="57"/>
      <c r="G41" s="97">
        <v>1747</v>
      </c>
      <c r="H41" s="107">
        <v>759.22</v>
      </c>
    </row>
    <row r="42" spans="1:8" ht="14.1" customHeight="1" x14ac:dyDescent="0.25">
      <c r="A42" s="50" t="s">
        <v>108</v>
      </c>
      <c r="B42" s="108">
        <v>240</v>
      </c>
      <c r="C42" s="92">
        <v>200</v>
      </c>
      <c r="D42" s="93">
        <v>40</v>
      </c>
      <c r="E42" s="60"/>
      <c r="F42" s="57"/>
      <c r="G42" s="97">
        <v>1748</v>
      </c>
      <c r="H42" s="107">
        <v>17.579999999999998</v>
      </c>
    </row>
    <row r="43" spans="1:8" ht="14.1" customHeight="1" x14ac:dyDescent="0.25">
      <c r="A43" s="50"/>
      <c r="B43" s="108"/>
      <c r="C43" s="92"/>
      <c r="D43" s="93"/>
      <c r="E43" s="60"/>
      <c r="F43" s="57"/>
      <c r="G43" s="97">
        <v>1749</v>
      </c>
      <c r="H43" s="107">
        <v>135.94</v>
      </c>
    </row>
    <row r="44" spans="1:8" ht="14.1" customHeight="1" x14ac:dyDescent="0.25">
      <c r="A44" s="49" t="s">
        <v>109</v>
      </c>
      <c r="B44" s="108"/>
      <c r="C44" s="92"/>
      <c r="D44" s="93"/>
      <c r="E44" s="60"/>
      <c r="F44" s="57"/>
      <c r="G44" s="97">
        <v>1750</v>
      </c>
      <c r="H44" s="107">
        <v>115.62</v>
      </c>
    </row>
    <row r="45" spans="1:8" ht="14.1" customHeight="1" x14ac:dyDescent="0.25">
      <c r="A45" s="50" t="s">
        <v>110</v>
      </c>
      <c r="B45" s="108">
        <v>525.09</v>
      </c>
      <c r="C45" s="92">
        <v>525.09</v>
      </c>
      <c r="D45" s="93"/>
      <c r="E45" s="94">
        <v>500</v>
      </c>
      <c r="F45" s="57"/>
      <c r="G45" s="97">
        <v>1751</v>
      </c>
      <c r="H45" s="107">
        <v>115.62</v>
      </c>
    </row>
    <row r="46" spans="1:8" ht="14.1" customHeight="1" x14ac:dyDescent="0.25">
      <c r="A46" s="50" t="s">
        <v>111</v>
      </c>
      <c r="B46" s="108">
        <v>366.88</v>
      </c>
      <c r="C46" s="92">
        <v>366.88</v>
      </c>
      <c r="D46" s="93"/>
      <c r="E46" s="94">
        <v>400</v>
      </c>
      <c r="F46" s="57"/>
      <c r="G46" s="97">
        <v>1752</v>
      </c>
      <c r="H46" s="107">
        <v>30</v>
      </c>
    </row>
    <row r="47" spans="1:8" ht="14.1" customHeight="1" x14ac:dyDescent="0.25">
      <c r="A47" s="50" t="s">
        <v>112</v>
      </c>
      <c r="B47" s="108">
        <v>750</v>
      </c>
      <c r="C47" s="92">
        <v>750</v>
      </c>
      <c r="D47" s="93"/>
      <c r="E47" s="94"/>
      <c r="F47" s="57"/>
      <c r="G47" s="97">
        <v>1753</v>
      </c>
      <c r="H47" s="107">
        <v>136</v>
      </c>
    </row>
    <row r="48" spans="1:8" ht="14.1" customHeight="1" x14ac:dyDescent="0.25">
      <c r="A48" s="50" t="s">
        <v>113</v>
      </c>
      <c r="B48" s="108"/>
      <c r="C48" s="92"/>
      <c r="D48" s="93"/>
      <c r="E48" s="94"/>
      <c r="F48" s="57"/>
      <c r="G48" s="97"/>
      <c r="H48" s="115">
        <f>SUM(H36:H47)</f>
        <v>2030.58</v>
      </c>
    </row>
    <row r="49" spans="1:8" ht="14.1" customHeight="1" x14ac:dyDescent="0.25">
      <c r="A49" s="50" t="s">
        <v>114</v>
      </c>
      <c r="B49" s="108">
        <v>129.5</v>
      </c>
      <c r="C49" s="92">
        <v>129.5</v>
      </c>
      <c r="D49" s="93"/>
      <c r="E49" s="94">
        <v>250</v>
      </c>
      <c r="F49" s="57"/>
      <c r="G49" s="50"/>
      <c r="H49" s="116"/>
    </row>
    <row r="50" spans="1:8" ht="14.1" customHeight="1" x14ac:dyDescent="0.25">
      <c r="A50" s="50" t="s">
        <v>115</v>
      </c>
      <c r="B50" s="108"/>
      <c r="C50" s="92"/>
      <c r="D50" s="93"/>
      <c r="E50" s="94"/>
      <c r="F50" s="57"/>
      <c r="G50" s="50"/>
      <c r="H50" s="50"/>
    </row>
    <row r="51" spans="1:8" ht="14.1" customHeight="1" x14ac:dyDescent="0.25">
      <c r="A51" s="50" t="s">
        <v>116</v>
      </c>
      <c r="B51" s="108">
        <v>120</v>
      </c>
      <c r="C51" s="92">
        <v>100</v>
      </c>
      <c r="D51" s="93">
        <v>20</v>
      </c>
      <c r="E51" s="94">
        <v>135</v>
      </c>
      <c r="F51" s="57"/>
      <c r="G51" s="118" t="s">
        <v>239</v>
      </c>
      <c r="H51" s="119"/>
    </row>
    <row r="52" spans="1:8" ht="14.1" customHeight="1" x14ac:dyDescent="0.25">
      <c r="A52" s="50" t="s">
        <v>117</v>
      </c>
      <c r="B52" s="108"/>
      <c r="C52" s="92"/>
      <c r="D52" s="93"/>
      <c r="E52" s="94"/>
      <c r="F52" s="57"/>
      <c r="G52" s="118"/>
      <c r="H52" s="119">
        <v>231.24</v>
      </c>
    </row>
    <row r="53" spans="1:8" ht="14.1" customHeight="1" x14ac:dyDescent="0.25">
      <c r="A53" s="50" t="s">
        <v>118</v>
      </c>
      <c r="B53" s="108"/>
      <c r="C53" s="92"/>
      <c r="D53" s="93"/>
      <c r="E53" s="94"/>
      <c r="F53" s="57"/>
      <c r="G53" s="101"/>
      <c r="H53" s="121">
        <f>SUM(H52)</f>
        <v>231.24</v>
      </c>
    </row>
    <row r="54" spans="1:8" ht="14.1" customHeight="1" x14ac:dyDescent="0.25">
      <c r="A54" s="50"/>
      <c r="B54" s="108"/>
      <c r="C54" s="92"/>
      <c r="D54" s="93"/>
      <c r="E54" s="94"/>
      <c r="F54" s="57"/>
      <c r="G54" s="101"/>
      <c r="H54" s="102"/>
    </row>
    <row r="55" spans="1:8" ht="14.1" customHeight="1" x14ac:dyDescent="0.25">
      <c r="A55" s="49" t="s">
        <v>119</v>
      </c>
      <c r="B55" s="108"/>
      <c r="C55" s="92"/>
      <c r="D55" s="93"/>
      <c r="E55" s="60"/>
      <c r="F55" s="57"/>
      <c r="G55" s="101"/>
      <c r="H55" s="102"/>
    </row>
    <row r="56" spans="1:8" ht="14.1" customHeight="1" x14ac:dyDescent="0.25">
      <c r="A56" s="50" t="s">
        <v>120</v>
      </c>
      <c r="B56" s="108">
        <v>369.95</v>
      </c>
      <c r="C56" s="92">
        <v>322</v>
      </c>
      <c r="D56" s="93">
        <v>47.95</v>
      </c>
      <c r="E56" s="94">
        <v>370</v>
      </c>
      <c r="F56" s="57"/>
      <c r="G56" s="101"/>
      <c r="H56" s="102"/>
    </row>
    <row r="57" spans="1:8" ht="14.1" customHeight="1" x14ac:dyDescent="0.25">
      <c r="A57" s="50" t="s">
        <v>121</v>
      </c>
      <c r="B57" s="108"/>
      <c r="C57" s="92"/>
      <c r="D57" s="93"/>
      <c r="E57" s="94">
        <v>12</v>
      </c>
      <c r="F57" s="57"/>
      <c r="G57" s="101"/>
      <c r="H57" s="102"/>
    </row>
    <row r="58" spans="1:8" ht="14.1" customHeight="1" x14ac:dyDescent="0.25">
      <c r="A58" s="50" t="s">
        <v>122</v>
      </c>
      <c r="B58" s="108">
        <v>136</v>
      </c>
      <c r="C58" s="92">
        <v>136</v>
      </c>
      <c r="D58" s="93"/>
      <c r="E58" s="94">
        <v>120</v>
      </c>
      <c r="F58" s="57"/>
      <c r="G58" s="101"/>
      <c r="H58" s="102"/>
    </row>
    <row r="59" spans="1:8" ht="14.1" customHeight="1" x14ac:dyDescent="0.25">
      <c r="A59" s="50" t="s">
        <v>123</v>
      </c>
      <c r="B59" s="108"/>
      <c r="C59" s="92"/>
      <c r="D59" s="93"/>
      <c r="E59" s="94">
        <v>50</v>
      </c>
      <c r="F59" s="57"/>
      <c r="G59" s="101"/>
      <c r="H59" s="102"/>
    </row>
    <row r="60" spans="1:8" ht="14.1" customHeight="1" x14ac:dyDescent="0.25">
      <c r="A60" s="50" t="s">
        <v>124</v>
      </c>
      <c r="B60" s="108"/>
      <c r="C60" s="92"/>
      <c r="D60" s="93"/>
      <c r="E60" s="60">
        <v>1825</v>
      </c>
      <c r="F60" s="57"/>
      <c r="G60" s="101"/>
      <c r="H60" s="102"/>
    </row>
    <row r="61" spans="1:8" ht="14.1" customHeight="1" x14ac:dyDescent="0.25">
      <c r="A61" s="50" t="s">
        <v>125</v>
      </c>
      <c r="B61" s="108">
        <v>40</v>
      </c>
      <c r="C61" s="92">
        <v>40</v>
      </c>
      <c r="D61" s="93"/>
      <c r="E61" s="60">
        <v>50</v>
      </c>
      <c r="F61" s="57"/>
      <c r="G61" s="101"/>
      <c r="H61" s="102"/>
    </row>
    <row r="62" spans="1:8" ht="14.1" customHeight="1" x14ac:dyDescent="0.25">
      <c r="A62" s="50"/>
      <c r="B62" s="108"/>
      <c r="C62" s="92"/>
      <c r="D62" s="93"/>
      <c r="E62" s="60"/>
      <c r="F62" s="57"/>
      <c r="G62" s="101"/>
      <c r="H62" s="102"/>
    </row>
    <row r="63" spans="1:8" ht="14.1" customHeight="1" x14ac:dyDescent="0.25">
      <c r="A63" s="49" t="s">
        <v>126</v>
      </c>
      <c r="B63" s="108"/>
      <c r="C63" s="92"/>
      <c r="D63" s="93"/>
      <c r="E63" s="60"/>
      <c r="F63" s="57"/>
      <c r="G63" s="101"/>
      <c r="H63" s="102"/>
    </row>
    <row r="64" spans="1:8" ht="14.1" customHeight="1" x14ac:dyDescent="0.25">
      <c r="A64" s="50" t="s">
        <v>127</v>
      </c>
      <c r="B64" s="108">
        <v>300</v>
      </c>
      <c r="C64" s="92">
        <v>300</v>
      </c>
      <c r="D64" s="93"/>
      <c r="E64" s="94">
        <v>500</v>
      </c>
      <c r="F64" s="57"/>
      <c r="G64" s="101"/>
      <c r="H64" s="102"/>
    </row>
    <row r="65" spans="1:8" ht="14.1" customHeight="1" x14ac:dyDescent="0.25">
      <c r="A65" s="50" t="s">
        <v>128</v>
      </c>
      <c r="B65" s="108">
        <v>150</v>
      </c>
      <c r="C65" s="92">
        <v>125</v>
      </c>
      <c r="D65" s="93">
        <v>25</v>
      </c>
      <c r="E65" s="94">
        <v>175</v>
      </c>
      <c r="F65" s="57"/>
      <c r="G65" s="101"/>
      <c r="H65" s="102"/>
    </row>
    <row r="66" spans="1:8" ht="14.1" customHeight="1" x14ac:dyDescent="0.25">
      <c r="A66" s="50" t="s">
        <v>129</v>
      </c>
      <c r="B66" s="108"/>
      <c r="C66" s="92"/>
      <c r="D66" s="93"/>
      <c r="E66" s="94"/>
      <c r="F66" s="57"/>
      <c r="G66" s="101"/>
      <c r="H66" s="102"/>
    </row>
    <row r="67" spans="1:8" ht="14.1" customHeight="1" x14ac:dyDescent="0.25">
      <c r="A67" s="50" t="s">
        <v>130</v>
      </c>
      <c r="B67" s="108">
        <v>309.86</v>
      </c>
      <c r="C67" s="92">
        <v>309.86</v>
      </c>
      <c r="D67" s="93"/>
      <c r="E67" s="94">
        <v>350</v>
      </c>
      <c r="F67" s="57"/>
      <c r="G67" s="101"/>
      <c r="H67" s="102"/>
    </row>
    <row r="68" spans="1:8" ht="14.1" customHeight="1" x14ac:dyDescent="0.25">
      <c r="A68" s="50"/>
      <c r="B68" s="108"/>
      <c r="C68" s="92"/>
      <c r="D68" s="93"/>
      <c r="E68" s="94"/>
      <c r="F68" s="57"/>
      <c r="G68" s="101"/>
      <c r="H68" s="102"/>
    </row>
    <row r="69" spans="1:8" ht="14.1" customHeight="1" x14ac:dyDescent="0.25">
      <c r="A69" s="49" t="s">
        <v>131</v>
      </c>
      <c r="B69" s="108"/>
      <c r="C69" s="92"/>
      <c r="D69" s="93"/>
      <c r="E69" s="60"/>
      <c r="F69" s="57"/>
      <c r="G69" s="101"/>
      <c r="H69" s="102"/>
    </row>
    <row r="70" spans="1:8" ht="14.1" customHeight="1" x14ac:dyDescent="0.25">
      <c r="A70" s="50" t="s">
        <v>132</v>
      </c>
      <c r="B70" s="108">
        <v>255.6</v>
      </c>
      <c r="C70" s="92">
        <v>213</v>
      </c>
      <c r="D70" s="93">
        <v>42.6</v>
      </c>
      <c r="E70" s="94">
        <v>1000</v>
      </c>
      <c r="F70" s="57"/>
      <c r="G70" s="101"/>
      <c r="H70" s="102"/>
    </row>
    <row r="71" spans="1:8" ht="14.1" customHeight="1" x14ac:dyDescent="0.25">
      <c r="A71" s="50" t="s">
        <v>217</v>
      </c>
      <c r="B71" s="108">
        <v>427</v>
      </c>
      <c r="C71" s="92">
        <v>427</v>
      </c>
      <c r="D71" s="93"/>
      <c r="E71" s="94"/>
      <c r="F71" s="57"/>
      <c r="G71" s="101"/>
      <c r="H71" s="102"/>
    </row>
    <row r="72" spans="1:8" ht="14.1" customHeight="1" x14ac:dyDescent="0.25">
      <c r="A72" s="50" t="s">
        <v>134</v>
      </c>
      <c r="B72" s="108">
        <v>362.4</v>
      </c>
      <c r="C72" s="92">
        <v>302</v>
      </c>
      <c r="D72" s="93">
        <v>60.4</v>
      </c>
      <c r="E72" s="94">
        <v>1000</v>
      </c>
      <c r="F72" s="57"/>
      <c r="G72" s="101"/>
      <c r="H72" s="102"/>
    </row>
    <row r="73" spans="1:8" ht="14.1" customHeight="1" x14ac:dyDescent="0.25">
      <c r="A73" s="50" t="s">
        <v>135</v>
      </c>
      <c r="B73" s="108"/>
      <c r="C73" s="92"/>
      <c r="D73" s="93"/>
      <c r="E73" s="94">
        <v>250</v>
      </c>
      <c r="F73" s="57"/>
      <c r="G73" s="101"/>
      <c r="H73" s="102"/>
    </row>
    <row r="74" spans="1:8" ht="14.1" customHeight="1" x14ac:dyDescent="0.25">
      <c r="A74" s="50" t="s">
        <v>136</v>
      </c>
      <c r="B74" s="108">
        <v>40</v>
      </c>
      <c r="C74" s="92">
        <v>40</v>
      </c>
      <c r="D74" s="93"/>
      <c r="E74" s="94"/>
      <c r="F74" s="57"/>
      <c r="G74" s="101"/>
      <c r="H74" s="102"/>
    </row>
    <row r="75" spans="1:8" ht="14.1" customHeight="1" x14ac:dyDescent="0.25">
      <c r="A75" s="50" t="s">
        <v>137</v>
      </c>
      <c r="B75" s="108">
        <v>167.55</v>
      </c>
      <c r="C75" s="92">
        <v>167.55</v>
      </c>
      <c r="D75" s="93"/>
      <c r="E75" s="94">
        <v>180</v>
      </c>
      <c r="F75" s="57"/>
      <c r="G75" s="101"/>
      <c r="H75" s="102"/>
    </row>
    <row r="76" spans="1:8" ht="14.1" customHeight="1" x14ac:dyDescent="0.25">
      <c r="A76" s="50" t="s">
        <v>138</v>
      </c>
      <c r="B76" s="108"/>
      <c r="C76" s="92"/>
      <c r="D76" s="93"/>
      <c r="E76" s="94">
        <v>1000</v>
      </c>
      <c r="F76" s="57"/>
      <c r="G76" s="101"/>
      <c r="H76" s="102"/>
    </row>
    <row r="77" spans="1:8" ht="14.1" customHeight="1" x14ac:dyDescent="0.25">
      <c r="A77" s="50" t="s">
        <v>139</v>
      </c>
      <c r="B77" s="108"/>
      <c r="C77" s="92"/>
      <c r="D77" s="93"/>
      <c r="E77" s="94">
        <v>1500</v>
      </c>
      <c r="F77" s="57"/>
      <c r="G77" s="101"/>
      <c r="H77" s="102"/>
    </row>
    <row r="78" spans="1:8" ht="14.1" customHeight="1" x14ac:dyDescent="0.25">
      <c r="A78" s="50" t="s">
        <v>140</v>
      </c>
      <c r="B78" s="108"/>
      <c r="C78" s="92"/>
      <c r="D78" s="93"/>
      <c r="E78" s="94">
        <v>1000</v>
      </c>
      <c r="F78" s="57"/>
      <c r="G78" s="101"/>
      <c r="H78" s="102"/>
    </row>
    <row r="79" spans="1:8" ht="14.1" customHeight="1" x14ac:dyDescent="0.25">
      <c r="A79" s="50" t="s">
        <v>141</v>
      </c>
      <c r="B79" s="108"/>
      <c r="C79" s="92"/>
      <c r="D79" s="93"/>
      <c r="E79" s="94">
        <v>225</v>
      </c>
      <c r="F79" s="57"/>
      <c r="G79" s="101"/>
      <c r="H79" s="102"/>
    </row>
    <row r="80" spans="1:8" ht="14.1" customHeight="1" x14ac:dyDescent="0.25">
      <c r="A80" s="50"/>
      <c r="B80" s="108"/>
      <c r="C80" s="92"/>
      <c r="D80" s="93"/>
      <c r="E80" s="94"/>
      <c r="F80" s="57"/>
      <c r="G80" s="101"/>
      <c r="H80" s="102"/>
    </row>
    <row r="81" spans="1:8" ht="14.1" customHeight="1" x14ac:dyDescent="0.25">
      <c r="A81" s="49" t="s">
        <v>142</v>
      </c>
      <c r="B81" s="108"/>
      <c r="C81" s="92"/>
      <c r="D81" s="93"/>
      <c r="E81" s="60"/>
      <c r="F81" s="57"/>
      <c r="G81" s="101"/>
      <c r="H81" s="102"/>
    </row>
    <row r="82" spans="1:8" ht="14.1" customHeight="1" x14ac:dyDescent="0.25">
      <c r="A82" s="50" t="s">
        <v>143</v>
      </c>
      <c r="B82" s="108"/>
      <c r="C82" s="92"/>
      <c r="D82" s="93"/>
      <c r="E82" s="60">
        <v>150</v>
      </c>
      <c r="F82" s="57"/>
      <c r="G82" s="101"/>
      <c r="H82" s="102"/>
    </row>
    <row r="83" spans="1:8" ht="14.1" customHeight="1" x14ac:dyDescent="0.25">
      <c r="A83" s="50" t="s">
        <v>144</v>
      </c>
      <c r="B83" s="108"/>
      <c r="C83" s="92"/>
      <c r="D83" s="93"/>
      <c r="E83" s="60">
        <v>300</v>
      </c>
      <c r="F83" s="57"/>
      <c r="G83" s="101"/>
      <c r="H83" s="102"/>
    </row>
    <row r="84" spans="1:8" ht="14.1" customHeight="1" x14ac:dyDescent="0.25">
      <c r="A84" s="50" t="s">
        <v>145</v>
      </c>
      <c r="B84" s="108"/>
      <c r="C84" s="92"/>
      <c r="D84" s="93"/>
      <c r="E84" s="60"/>
      <c r="F84" s="57"/>
      <c r="G84" s="101"/>
      <c r="H84" s="102"/>
    </row>
    <row r="85" spans="1:8" ht="14.1" customHeight="1" x14ac:dyDescent="0.25">
      <c r="A85" s="50"/>
      <c r="B85" s="108"/>
      <c r="C85" s="92"/>
      <c r="D85" s="93"/>
      <c r="E85" s="60"/>
      <c r="F85" s="57"/>
      <c r="G85" s="101"/>
      <c r="H85" s="102"/>
    </row>
    <row r="86" spans="1:8" ht="14.1" customHeight="1" x14ac:dyDescent="0.25">
      <c r="A86" s="49" t="s">
        <v>146</v>
      </c>
      <c r="B86" s="108"/>
      <c r="C86" s="92"/>
      <c r="D86" s="93"/>
      <c r="E86" s="60"/>
      <c r="F86" s="57"/>
      <c r="G86" s="101"/>
      <c r="H86" s="102"/>
    </row>
    <row r="87" spans="1:8" ht="14.1" customHeight="1" x14ac:dyDescent="0.25">
      <c r="A87" s="50" t="s">
        <v>147</v>
      </c>
      <c r="B87" s="108">
        <v>277.39</v>
      </c>
      <c r="C87" s="92">
        <v>135.62</v>
      </c>
      <c r="D87" s="93">
        <v>5.83</v>
      </c>
      <c r="E87" s="60">
        <v>300</v>
      </c>
      <c r="F87" s="57"/>
      <c r="G87" s="101"/>
      <c r="H87" s="102"/>
    </row>
    <row r="88" spans="1:8" ht="14.1" customHeight="1" x14ac:dyDescent="0.25">
      <c r="A88" s="50" t="s">
        <v>238</v>
      </c>
      <c r="B88" s="108">
        <v>231.24</v>
      </c>
      <c r="C88" s="92">
        <v>231.24</v>
      </c>
      <c r="D88" s="93"/>
      <c r="E88" s="60"/>
      <c r="F88" s="57"/>
      <c r="G88" s="101"/>
      <c r="H88" s="102"/>
    </row>
    <row r="89" spans="1:8" ht="14.1" customHeight="1" x14ac:dyDescent="0.25">
      <c r="A89" s="50" t="s">
        <v>44</v>
      </c>
      <c r="B89" s="108">
        <v>4598.3999999999996</v>
      </c>
      <c r="C89" s="92">
        <v>3832</v>
      </c>
      <c r="D89" s="93">
        <v>766.4</v>
      </c>
      <c r="E89" s="60"/>
      <c r="F89" s="57"/>
      <c r="G89" s="101"/>
      <c r="H89" s="102"/>
    </row>
    <row r="90" spans="1:8" ht="14.1" customHeight="1" x14ac:dyDescent="0.25">
      <c r="A90" s="50" t="s">
        <v>148</v>
      </c>
      <c r="B90" s="108">
        <v>5500</v>
      </c>
      <c r="C90" s="92">
        <v>5500</v>
      </c>
      <c r="D90" s="93"/>
      <c r="E90" s="94">
        <v>3000</v>
      </c>
      <c r="F90" s="57"/>
      <c r="G90" s="101"/>
      <c r="H90" s="102"/>
    </row>
    <row r="91" spans="1:8" ht="14.1" customHeight="1" x14ac:dyDescent="0.25">
      <c r="A91" s="50" t="s">
        <v>149</v>
      </c>
      <c r="B91" s="108"/>
      <c r="C91" s="92"/>
      <c r="D91" s="93"/>
      <c r="E91" s="94">
        <v>200</v>
      </c>
      <c r="F91" s="57"/>
      <c r="G91" s="101"/>
      <c r="H91" s="102"/>
    </row>
    <row r="92" spans="1:8" ht="14.1" customHeight="1" x14ac:dyDescent="0.25">
      <c r="A92" s="50" t="s">
        <v>150</v>
      </c>
      <c r="B92" s="108">
        <v>60</v>
      </c>
      <c r="C92" s="92">
        <v>50</v>
      </c>
      <c r="D92" s="93">
        <v>10</v>
      </c>
      <c r="E92" s="94">
        <v>150</v>
      </c>
      <c r="F92" s="57"/>
      <c r="G92" s="101"/>
      <c r="H92" s="102"/>
    </row>
    <row r="93" spans="1:8" ht="14.1" customHeight="1" x14ac:dyDescent="0.25">
      <c r="A93" s="50" t="s">
        <v>12</v>
      </c>
      <c r="B93" s="108">
        <v>303</v>
      </c>
      <c r="C93" s="92">
        <v>252.5</v>
      </c>
      <c r="D93" s="93">
        <v>50.5</v>
      </c>
      <c r="E93" s="94"/>
      <c r="F93" s="57"/>
      <c r="G93" s="101"/>
      <c r="H93" s="102"/>
    </row>
    <row r="94" spans="1:8" ht="14.1" customHeight="1" x14ac:dyDescent="0.25">
      <c r="A94" s="50" t="s">
        <v>11</v>
      </c>
      <c r="B94" s="108">
        <v>180</v>
      </c>
      <c r="C94" s="92">
        <v>180</v>
      </c>
      <c r="D94" s="93"/>
      <c r="E94" s="94">
        <v>300</v>
      </c>
      <c r="F94" s="57"/>
      <c r="G94" s="101"/>
      <c r="H94" s="103"/>
    </row>
    <row r="95" spans="1:8" ht="14.1" customHeight="1" x14ac:dyDescent="0.25">
      <c r="A95" s="50" t="s">
        <v>151</v>
      </c>
      <c r="B95" s="108">
        <v>1896.67</v>
      </c>
      <c r="C95" s="92">
        <v>1896.67</v>
      </c>
      <c r="D95" s="93"/>
      <c r="E95" s="94"/>
      <c r="F95" s="57"/>
      <c r="G95" s="101"/>
      <c r="H95" s="102"/>
    </row>
    <row r="96" spans="1:8" ht="14.1" customHeight="1" x14ac:dyDescent="0.25">
      <c r="A96" s="50" t="s">
        <v>152</v>
      </c>
      <c r="B96" s="108">
        <v>99.52</v>
      </c>
      <c r="C96" s="92">
        <v>99.52</v>
      </c>
      <c r="D96" s="93"/>
      <c r="E96" s="94">
        <v>1500</v>
      </c>
      <c r="F96" s="57"/>
      <c r="G96" s="101"/>
      <c r="H96" s="102"/>
    </row>
    <row r="97" spans="1:8" ht="14.1" customHeight="1" x14ac:dyDescent="0.25">
      <c r="A97" s="50" t="s">
        <v>158</v>
      </c>
      <c r="B97" s="108">
        <v>1122</v>
      </c>
      <c r="C97" s="92">
        <v>1010</v>
      </c>
      <c r="D97" s="93">
        <v>112</v>
      </c>
      <c r="E97" s="94"/>
      <c r="F97" s="57"/>
      <c r="G97" s="101"/>
      <c r="H97" s="102"/>
    </row>
    <row r="98" spans="1:8" ht="14.1" customHeight="1" x14ac:dyDescent="0.25">
      <c r="A98" s="50" t="s">
        <v>159</v>
      </c>
      <c r="B98" s="108">
        <v>3435.54</v>
      </c>
      <c r="C98" s="92">
        <v>2862.95</v>
      </c>
      <c r="D98" s="93">
        <v>572.59</v>
      </c>
      <c r="E98" s="94"/>
      <c r="F98" s="57"/>
      <c r="G98" s="101"/>
      <c r="H98" s="102"/>
    </row>
    <row r="99" spans="1:8" ht="14.1" customHeight="1" x14ac:dyDescent="0.25">
      <c r="A99" s="50" t="s">
        <v>219</v>
      </c>
      <c r="B99" s="108">
        <v>83.79</v>
      </c>
      <c r="C99" s="92">
        <v>83.79</v>
      </c>
      <c r="D99" s="93"/>
      <c r="E99" s="94"/>
      <c r="F99" s="57"/>
      <c r="G99" s="101"/>
      <c r="H99" s="102"/>
    </row>
    <row r="100" spans="1:8" ht="14.1" customHeight="1" x14ac:dyDescent="0.25">
      <c r="A100" s="50" t="s">
        <v>216</v>
      </c>
      <c r="B100" s="108">
        <v>257.94</v>
      </c>
      <c r="C100" s="92">
        <v>214.95</v>
      </c>
      <c r="D100" s="93">
        <v>42.99</v>
      </c>
      <c r="E100" s="94"/>
      <c r="F100" s="57"/>
      <c r="G100" s="101"/>
      <c r="H100" s="102"/>
    </row>
    <row r="101" spans="1:8" ht="14.1" customHeight="1" x14ac:dyDescent="0.25">
      <c r="A101" s="50"/>
      <c r="B101" s="108"/>
      <c r="C101" s="92"/>
      <c r="D101" s="93"/>
      <c r="E101" s="94"/>
      <c r="F101" s="57"/>
      <c r="G101" s="101"/>
      <c r="H101" s="102"/>
    </row>
    <row r="102" spans="1:8" ht="14.1" customHeight="1" x14ac:dyDescent="0.25">
      <c r="A102" s="50" t="s">
        <v>153</v>
      </c>
      <c r="B102" s="108"/>
      <c r="C102" s="92"/>
      <c r="D102" s="93"/>
      <c r="E102" s="104"/>
      <c r="F102" s="57"/>
      <c r="G102" s="101"/>
      <c r="H102" s="102"/>
    </row>
    <row r="103" spans="1:8" ht="14.1" customHeight="1" x14ac:dyDescent="0.25">
      <c r="A103" s="50" t="s">
        <v>154</v>
      </c>
      <c r="B103" s="108"/>
      <c r="C103" s="92"/>
      <c r="D103" s="93"/>
      <c r="E103" s="104"/>
      <c r="F103" s="57"/>
      <c r="G103" s="50"/>
      <c r="H103" s="50"/>
    </row>
    <row r="104" spans="1:8" ht="14.1" customHeight="1" x14ac:dyDescent="0.25">
      <c r="A104" s="50" t="s">
        <v>155</v>
      </c>
      <c r="B104" s="108"/>
      <c r="C104" s="92"/>
      <c r="D104" s="93"/>
      <c r="E104" s="104"/>
      <c r="F104" s="57"/>
      <c r="G104" s="50"/>
      <c r="H104" s="50"/>
    </row>
    <row r="105" spans="1:8" ht="14.1" customHeight="1" x14ac:dyDescent="0.25">
      <c r="A105" s="50"/>
      <c r="B105" s="69"/>
      <c r="C105" s="92"/>
      <c r="D105" s="93"/>
      <c r="E105" s="104"/>
      <c r="F105" s="57"/>
      <c r="G105" s="50"/>
      <c r="H105" s="50"/>
    </row>
    <row r="106" spans="1:8" ht="14.1" customHeight="1" x14ac:dyDescent="0.25">
      <c r="A106" s="50" t="s">
        <v>160</v>
      </c>
      <c r="B106" s="69">
        <f>SUM(B31:B104)</f>
        <v>29428.989999999998</v>
      </c>
      <c r="C106" s="69">
        <f>SUM(C31:C104)</f>
        <v>27438.790000000005</v>
      </c>
      <c r="D106" s="69">
        <f>SUM(D31:D104)</f>
        <v>1854.26</v>
      </c>
      <c r="E106" s="105"/>
      <c r="F106" s="57"/>
      <c r="G106" s="100"/>
      <c r="H106" s="10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AC0E-9BE0-4416-ADCC-BD30E687EBE0}">
  <dimension ref="A1:C49"/>
  <sheetViews>
    <sheetView workbookViewId="0">
      <selection activeCell="B8" sqref="B8"/>
    </sheetView>
  </sheetViews>
  <sheetFormatPr defaultRowHeight="15" x14ac:dyDescent="0.25"/>
  <cols>
    <col min="1" max="1" width="37.85546875" customWidth="1"/>
    <col min="2" max="2" width="16.42578125" customWidth="1"/>
    <col min="3" max="3" width="27.28515625" customWidth="1"/>
  </cols>
  <sheetData>
    <row r="1" spans="1:3" x14ac:dyDescent="0.25">
      <c r="A1" s="1" t="s">
        <v>25</v>
      </c>
      <c r="B1" s="2"/>
    </row>
    <row r="2" spans="1:3" x14ac:dyDescent="0.25">
      <c r="A2" s="3" t="s">
        <v>241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179</v>
      </c>
      <c r="B5" s="7">
        <v>551.78</v>
      </c>
      <c r="C5" s="6" t="s">
        <v>44</v>
      </c>
    </row>
    <row r="6" spans="1:3" ht="15.75" thickBot="1" x14ac:dyDescent="0.3">
      <c r="A6" s="14"/>
      <c r="B6" s="15">
        <f>SUM(B5:B5)</f>
        <v>551.78</v>
      </c>
    </row>
    <row r="7" spans="1:3" ht="15.75" thickBot="1" x14ac:dyDescent="0.3">
      <c r="B7" s="2"/>
    </row>
    <row r="8" spans="1:3" x14ac:dyDescent="0.25">
      <c r="A8" s="43" t="s">
        <v>4</v>
      </c>
      <c r="B8" s="45"/>
      <c r="C8" s="46"/>
    </row>
    <row r="9" spans="1:3" x14ac:dyDescent="0.25">
      <c r="A9" s="123" t="s">
        <v>251</v>
      </c>
      <c r="B9" s="124">
        <v>25</v>
      </c>
      <c r="C9" s="123" t="s">
        <v>3</v>
      </c>
    </row>
    <row r="10" spans="1:3" x14ac:dyDescent="0.25">
      <c r="A10" s="10" t="s">
        <v>242</v>
      </c>
      <c r="B10" s="11">
        <v>200</v>
      </c>
      <c r="C10" s="10" t="s">
        <v>3</v>
      </c>
    </row>
    <row r="11" spans="1:3" x14ac:dyDescent="0.25">
      <c r="A11" s="10" t="s">
        <v>243</v>
      </c>
      <c r="B11" s="7">
        <v>200</v>
      </c>
      <c r="C11" s="6" t="s">
        <v>3</v>
      </c>
    </row>
    <row r="12" spans="1:3" x14ac:dyDescent="0.25">
      <c r="A12" s="12" t="s">
        <v>244</v>
      </c>
      <c r="B12" s="11">
        <v>200</v>
      </c>
      <c r="C12" s="10" t="s">
        <v>3</v>
      </c>
    </row>
    <row r="13" spans="1:3" x14ac:dyDescent="0.25">
      <c r="A13" s="10" t="s">
        <v>245</v>
      </c>
      <c r="B13" s="11">
        <v>200</v>
      </c>
      <c r="C13" s="10" t="s">
        <v>3</v>
      </c>
    </row>
    <row r="14" spans="1:3" x14ac:dyDescent="0.25">
      <c r="A14" s="13" t="s">
        <v>246</v>
      </c>
      <c r="B14" s="7">
        <v>200</v>
      </c>
      <c r="C14" s="13" t="s">
        <v>3</v>
      </c>
    </row>
    <row r="15" spans="1:3" x14ac:dyDescent="0.25">
      <c r="A15" s="6" t="s">
        <v>247</v>
      </c>
      <c r="B15" s="7">
        <v>200</v>
      </c>
      <c r="C15" s="6" t="s">
        <v>3</v>
      </c>
    </row>
    <row r="16" spans="1:3" x14ac:dyDescent="0.25">
      <c r="A16" s="12" t="s">
        <v>248</v>
      </c>
      <c r="B16" s="11">
        <v>200</v>
      </c>
      <c r="C16" s="12" t="s">
        <v>3</v>
      </c>
    </row>
    <row r="17" spans="1:3" x14ac:dyDescent="0.25">
      <c r="A17" s="9" t="s">
        <v>249</v>
      </c>
      <c r="B17" s="11">
        <v>200</v>
      </c>
      <c r="C17" s="12" t="s">
        <v>3</v>
      </c>
    </row>
    <row r="18" spans="1:3" x14ac:dyDescent="0.25">
      <c r="A18" s="9" t="s">
        <v>250</v>
      </c>
      <c r="B18" s="125">
        <v>100</v>
      </c>
      <c r="C18" s="12" t="s">
        <v>3</v>
      </c>
    </row>
    <row r="19" spans="1:3" x14ac:dyDescent="0.25">
      <c r="A19" s="9" t="s">
        <v>252</v>
      </c>
      <c r="B19" s="11">
        <v>21.2</v>
      </c>
      <c r="C19" s="12" t="s">
        <v>12</v>
      </c>
    </row>
    <row r="20" spans="1:3" x14ac:dyDescent="0.25">
      <c r="A20" s="9" t="s">
        <v>255</v>
      </c>
      <c r="B20" s="11">
        <v>41.85</v>
      </c>
      <c r="C20" s="12" t="s">
        <v>3</v>
      </c>
    </row>
    <row r="21" spans="1:3" x14ac:dyDescent="0.25">
      <c r="A21" s="9" t="s">
        <v>253</v>
      </c>
      <c r="B21" s="11">
        <v>1000</v>
      </c>
      <c r="C21" s="6" t="s">
        <v>254</v>
      </c>
    </row>
    <row r="22" spans="1:3" x14ac:dyDescent="0.25">
      <c r="A22" s="9" t="s">
        <v>256</v>
      </c>
      <c r="B22" s="11">
        <v>45.9</v>
      </c>
      <c r="C22" s="6" t="s">
        <v>3</v>
      </c>
    </row>
    <row r="23" spans="1:3" x14ac:dyDescent="0.25">
      <c r="A23" s="9" t="s">
        <v>257</v>
      </c>
      <c r="B23" s="11">
        <v>33.99</v>
      </c>
      <c r="C23" s="6" t="s">
        <v>258</v>
      </c>
    </row>
    <row r="24" spans="1:3" x14ac:dyDescent="0.25">
      <c r="A24" s="9" t="s">
        <v>35</v>
      </c>
      <c r="B24" s="11">
        <v>692.87</v>
      </c>
      <c r="C24" s="6" t="s">
        <v>3</v>
      </c>
    </row>
    <row r="25" spans="1:3" ht="15.75" thickBot="1" x14ac:dyDescent="0.3">
      <c r="A25" s="9" t="s">
        <v>37</v>
      </c>
      <c r="B25" s="109">
        <v>20</v>
      </c>
      <c r="C25" s="6" t="s">
        <v>3</v>
      </c>
    </row>
    <row r="26" spans="1:3" ht="15.75" thickBot="1" x14ac:dyDescent="0.3">
      <c r="A26" s="9" t="s">
        <v>36</v>
      </c>
      <c r="B26" s="109">
        <v>70.78</v>
      </c>
      <c r="C26" s="6" t="s">
        <v>3</v>
      </c>
    </row>
    <row r="27" spans="1:3" ht="15.75" thickBot="1" x14ac:dyDescent="0.3">
      <c r="A27" s="9"/>
      <c r="B27" s="109"/>
      <c r="C27" s="6" t="s">
        <v>259</v>
      </c>
    </row>
    <row r="28" spans="1:3" ht="15.75" thickBot="1" x14ac:dyDescent="0.3">
      <c r="A28" s="9"/>
      <c r="B28" s="111">
        <f>SUM(B9:B27)</f>
        <v>3651.59</v>
      </c>
      <c r="C28" s="6"/>
    </row>
    <row r="29" spans="1:3" ht="15.75" thickBot="1" x14ac:dyDescent="0.3">
      <c r="A29" s="20"/>
      <c r="B29" s="21"/>
    </row>
    <row r="30" spans="1:3" ht="15.75" thickBot="1" x14ac:dyDescent="0.3">
      <c r="A30" s="22" t="s">
        <v>229</v>
      </c>
      <c r="C30" s="23"/>
    </row>
    <row r="31" spans="1:3" ht="15.75" thickBot="1" x14ac:dyDescent="0.3">
      <c r="A31" s="24" t="s">
        <v>5</v>
      </c>
      <c r="B31" s="25">
        <v>22403.200000000001</v>
      </c>
      <c r="C31" s="26"/>
    </row>
    <row r="32" spans="1:3" ht="15.75" thickBot="1" x14ac:dyDescent="0.3">
      <c r="A32" s="27" t="s">
        <v>6</v>
      </c>
      <c r="B32" s="28">
        <v>2209.59</v>
      </c>
      <c r="C32" s="26"/>
    </row>
    <row r="33" spans="1:3" ht="15.75" thickBot="1" x14ac:dyDescent="0.3">
      <c r="A33" s="20" t="s">
        <v>7</v>
      </c>
      <c r="B33" s="29">
        <f>SUM(B31:B32)</f>
        <v>24612.79</v>
      </c>
      <c r="C33" s="26"/>
    </row>
    <row r="34" spans="1:3" ht="15.75" thickBot="1" x14ac:dyDescent="0.3">
      <c r="A34" s="23"/>
      <c r="B34" s="30"/>
      <c r="C34" s="26"/>
    </row>
    <row r="35" spans="1:3" ht="15.75" thickBot="1" x14ac:dyDescent="0.3">
      <c r="A35" s="20" t="s">
        <v>205</v>
      </c>
      <c r="B35" s="2"/>
      <c r="C35" s="26"/>
    </row>
    <row r="36" spans="1:3" ht="15.75" thickBot="1" x14ac:dyDescent="0.3">
      <c r="A36" s="14" t="s">
        <v>9</v>
      </c>
      <c r="B36" s="5">
        <v>57586.14</v>
      </c>
      <c r="C36" s="26"/>
    </row>
    <row r="37" spans="1:3" ht="15.75" thickBot="1" x14ac:dyDescent="0.3">
      <c r="A37" s="23"/>
      <c r="B37" s="21"/>
      <c r="C37" s="26"/>
    </row>
    <row r="38" spans="1:3" ht="15.75" thickBot="1" x14ac:dyDescent="0.3">
      <c r="A38" s="4" t="s">
        <v>10</v>
      </c>
      <c r="B38" s="2"/>
      <c r="C38" s="26"/>
    </row>
    <row r="39" spans="1:3" ht="15.75" thickBot="1" x14ac:dyDescent="0.3">
      <c r="A39" s="4" t="s">
        <v>11</v>
      </c>
      <c r="B39" s="47">
        <v>0</v>
      </c>
      <c r="C39" s="32"/>
    </row>
    <row r="40" spans="1:3" ht="15.75" thickBot="1" x14ac:dyDescent="0.3">
      <c r="A40" s="24" t="s">
        <v>12</v>
      </c>
      <c r="B40" s="11">
        <v>450.65</v>
      </c>
      <c r="C40" s="32"/>
    </row>
    <row r="41" spans="1:3" ht="15.75" thickBot="1" x14ac:dyDescent="0.3">
      <c r="A41" s="24" t="s">
        <v>46</v>
      </c>
      <c r="B41" s="11">
        <v>13358.69</v>
      </c>
      <c r="C41" s="32"/>
    </row>
    <row r="42" spans="1:3" x14ac:dyDescent="0.25">
      <c r="A42" s="33" t="s">
        <v>15</v>
      </c>
      <c r="B42" s="34">
        <v>10265.98</v>
      </c>
      <c r="C42" s="32"/>
    </row>
    <row r="43" spans="1:3" x14ac:dyDescent="0.25">
      <c r="A43" s="35" t="s">
        <v>16</v>
      </c>
      <c r="B43" s="34">
        <v>250</v>
      </c>
      <c r="C43" s="32"/>
    </row>
    <row r="44" spans="1:3" x14ac:dyDescent="0.25">
      <c r="A44" s="35" t="s">
        <v>17</v>
      </c>
      <c r="B44" s="36">
        <v>2393</v>
      </c>
      <c r="C44" s="32"/>
    </row>
    <row r="45" spans="1:3" x14ac:dyDescent="0.25">
      <c r="A45" s="40" t="s">
        <v>18</v>
      </c>
      <c r="B45" s="42">
        <v>1551.78</v>
      </c>
      <c r="C45" s="32"/>
    </row>
    <row r="46" spans="1:3" x14ac:dyDescent="0.25">
      <c r="A46" s="41" t="s">
        <v>29</v>
      </c>
      <c r="B46" s="42">
        <v>288.62</v>
      </c>
      <c r="C46" s="32"/>
    </row>
    <row r="47" spans="1:3" x14ac:dyDescent="0.25">
      <c r="A47" s="35" t="s">
        <v>169</v>
      </c>
      <c r="B47" s="42">
        <v>1868</v>
      </c>
      <c r="C47" s="32"/>
    </row>
    <row r="48" spans="1:3" x14ac:dyDescent="0.25">
      <c r="A48" s="35" t="s">
        <v>199</v>
      </c>
      <c r="B48" s="42">
        <v>535.21</v>
      </c>
      <c r="C48" s="32"/>
    </row>
    <row r="49" spans="1:3" x14ac:dyDescent="0.25">
      <c r="A49" s="37" t="s">
        <v>20</v>
      </c>
      <c r="B49" s="38">
        <v>26175.93</v>
      </c>
      <c r="C49" s="3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5145-CFFB-4DE9-B433-B2A5DC38EADD}">
  <dimension ref="A1:C44"/>
  <sheetViews>
    <sheetView workbookViewId="0">
      <selection sqref="A1:C45"/>
    </sheetView>
  </sheetViews>
  <sheetFormatPr defaultRowHeight="15" x14ac:dyDescent="0.25"/>
  <cols>
    <col min="1" max="1" width="45.42578125" customWidth="1"/>
    <col min="2" max="2" width="13.7109375" customWidth="1"/>
    <col min="3" max="3" width="12.85546875" customWidth="1"/>
  </cols>
  <sheetData>
    <row r="1" spans="1:3" x14ac:dyDescent="0.25">
      <c r="A1" s="1" t="s">
        <v>25</v>
      </c>
      <c r="B1" s="2"/>
    </row>
    <row r="2" spans="1:3" x14ac:dyDescent="0.25">
      <c r="A2" s="3">
        <v>43466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t="s">
        <v>262</v>
      </c>
      <c r="B5" s="2">
        <v>476</v>
      </c>
      <c r="C5" t="s">
        <v>3</v>
      </c>
    </row>
    <row r="6" spans="1:3" x14ac:dyDescent="0.25">
      <c r="A6" s="6" t="s">
        <v>262</v>
      </c>
      <c r="B6" s="7">
        <v>494</v>
      </c>
      <c r="C6" s="6" t="s">
        <v>3</v>
      </c>
    </row>
    <row r="7" spans="1:3" ht="15.75" thickBot="1" x14ac:dyDescent="0.3">
      <c r="A7" s="14"/>
      <c r="B7" s="15">
        <f>SUM(B5:B6)</f>
        <v>970</v>
      </c>
    </row>
    <row r="8" spans="1:3" ht="15.75" thickBot="1" x14ac:dyDescent="0.3">
      <c r="B8" s="2"/>
    </row>
    <row r="9" spans="1:3" x14ac:dyDescent="0.25">
      <c r="A9" s="43" t="s">
        <v>4</v>
      </c>
      <c r="B9" s="45"/>
      <c r="C9" s="46"/>
    </row>
    <row r="10" spans="1:3" x14ac:dyDescent="0.25">
      <c r="A10" s="123" t="s">
        <v>260</v>
      </c>
      <c r="B10" s="124">
        <v>64.8</v>
      </c>
      <c r="C10" s="123" t="s">
        <v>3</v>
      </c>
    </row>
    <row r="11" spans="1:3" x14ac:dyDescent="0.25">
      <c r="A11" s="10" t="s">
        <v>261</v>
      </c>
      <c r="B11" s="11">
        <v>87.1</v>
      </c>
      <c r="C11" s="10" t="s">
        <v>3</v>
      </c>
    </row>
    <row r="12" spans="1:3" x14ac:dyDescent="0.25">
      <c r="A12" s="10" t="s">
        <v>263</v>
      </c>
      <c r="B12" s="7">
        <v>60.7</v>
      </c>
      <c r="C12" s="6" t="s">
        <v>3</v>
      </c>
    </row>
    <row r="13" spans="1:3" x14ac:dyDescent="0.25">
      <c r="A13" s="12" t="s">
        <v>34</v>
      </c>
      <c r="B13" s="11">
        <v>131.91</v>
      </c>
      <c r="C13" s="10" t="s">
        <v>3</v>
      </c>
    </row>
    <row r="14" spans="1:3" x14ac:dyDescent="0.25">
      <c r="A14" s="10" t="s">
        <v>264</v>
      </c>
      <c r="B14" s="11">
        <v>300</v>
      </c>
      <c r="C14" s="10" t="s">
        <v>46</v>
      </c>
    </row>
    <row r="15" spans="1:3" x14ac:dyDescent="0.25">
      <c r="A15" s="13" t="s">
        <v>265</v>
      </c>
      <c r="B15" s="7">
        <v>39.200000000000003</v>
      </c>
      <c r="C15" s="13" t="s">
        <v>3</v>
      </c>
    </row>
    <row r="16" spans="1:3" x14ac:dyDescent="0.25">
      <c r="A16" s="6" t="s">
        <v>35</v>
      </c>
      <c r="B16" s="7">
        <v>692.67</v>
      </c>
      <c r="C16" s="6" t="s">
        <v>3</v>
      </c>
    </row>
    <row r="17" spans="1:3" x14ac:dyDescent="0.25">
      <c r="A17" s="12" t="s">
        <v>37</v>
      </c>
      <c r="B17" s="11">
        <v>20</v>
      </c>
      <c r="C17" s="12" t="s">
        <v>3</v>
      </c>
    </row>
    <row r="18" spans="1:3" x14ac:dyDescent="0.25">
      <c r="A18" s="9" t="s">
        <v>36</v>
      </c>
      <c r="B18" s="11">
        <v>47.99</v>
      </c>
      <c r="C18" s="12" t="s">
        <v>3</v>
      </c>
    </row>
    <row r="19" spans="1:3" x14ac:dyDescent="0.25">
      <c r="A19" s="9"/>
      <c r="B19" s="11"/>
      <c r="C19" s="6"/>
    </row>
    <row r="20" spans="1:3" ht="15.75" thickBot="1" x14ac:dyDescent="0.3">
      <c r="A20" s="9"/>
      <c r="B20" s="109"/>
      <c r="C20" s="6"/>
    </row>
    <row r="21" spans="1:3" ht="15.75" thickBot="1" x14ac:dyDescent="0.3">
      <c r="A21" s="9"/>
      <c r="B21" s="109"/>
      <c r="C21" s="6"/>
    </row>
    <row r="22" spans="1:3" ht="15.75" thickBot="1" x14ac:dyDescent="0.3">
      <c r="A22" s="9"/>
      <c r="B22" s="109"/>
      <c r="C22" s="6" t="s">
        <v>259</v>
      </c>
    </row>
    <row r="23" spans="1:3" ht="15.75" thickBot="1" x14ac:dyDescent="0.3">
      <c r="A23" s="9"/>
      <c r="B23" s="111">
        <f>SUM(B10:B22)</f>
        <v>1444.3700000000001</v>
      </c>
      <c r="C23" s="6"/>
    </row>
    <row r="24" spans="1:3" ht="15.75" thickBot="1" x14ac:dyDescent="0.3">
      <c r="A24" s="20"/>
      <c r="B24" s="21"/>
    </row>
    <row r="25" spans="1:3" ht="15.75" thickBot="1" x14ac:dyDescent="0.3">
      <c r="A25" s="22" t="s">
        <v>266</v>
      </c>
      <c r="C25" s="23"/>
    </row>
    <row r="26" spans="1:3" ht="15.75" thickBot="1" x14ac:dyDescent="0.3">
      <c r="A26" s="24" t="s">
        <v>5</v>
      </c>
      <c r="B26" s="25">
        <v>18937.099999999999</v>
      </c>
      <c r="C26" s="26"/>
    </row>
    <row r="27" spans="1:3" ht="15.75" thickBot="1" x14ac:dyDescent="0.3">
      <c r="A27" s="27" t="s">
        <v>6</v>
      </c>
      <c r="B27" s="28">
        <v>2209.77</v>
      </c>
      <c r="C27" s="26"/>
    </row>
    <row r="28" spans="1:3" ht="15.75" thickBot="1" x14ac:dyDescent="0.3">
      <c r="A28" s="20" t="s">
        <v>7</v>
      </c>
      <c r="B28" s="29">
        <f>SUM(B26:B27)</f>
        <v>21146.87</v>
      </c>
      <c r="C28" s="26"/>
    </row>
    <row r="29" spans="1:3" ht="15.75" thickBot="1" x14ac:dyDescent="0.3">
      <c r="A29" s="23"/>
      <c r="B29" s="30"/>
      <c r="C29" s="26"/>
    </row>
    <row r="30" spans="1:3" ht="15.75" thickBot="1" x14ac:dyDescent="0.3">
      <c r="A30" s="20" t="s">
        <v>205</v>
      </c>
      <c r="B30" s="2"/>
      <c r="C30" s="26"/>
    </row>
    <row r="31" spans="1:3" ht="15.75" thickBot="1" x14ac:dyDescent="0.3">
      <c r="A31" s="14" t="s">
        <v>9</v>
      </c>
      <c r="B31" s="5">
        <v>57586.14</v>
      </c>
      <c r="C31" s="26"/>
    </row>
    <row r="32" spans="1:3" ht="15.75" thickBot="1" x14ac:dyDescent="0.3">
      <c r="A32" s="23"/>
      <c r="B32" s="21"/>
      <c r="C32" s="26"/>
    </row>
    <row r="33" spans="1:3" ht="15.75" thickBot="1" x14ac:dyDescent="0.3">
      <c r="A33" s="4" t="s">
        <v>10</v>
      </c>
      <c r="B33" s="2"/>
      <c r="C33" s="26"/>
    </row>
    <row r="34" spans="1:3" ht="15.75" thickBot="1" x14ac:dyDescent="0.3">
      <c r="A34" s="4" t="s">
        <v>11</v>
      </c>
      <c r="B34" s="47">
        <v>0</v>
      </c>
      <c r="C34" s="32"/>
    </row>
    <row r="35" spans="1:3" ht="15.75" thickBot="1" x14ac:dyDescent="0.3">
      <c r="A35" s="24" t="s">
        <v>12</v>
      </c>
      <c r="B35" s="11">
        <v>450.65</v>
      </c>
      <c r="C35" s="32"/>
    </row>
    <row r="36" spans="1:3" ht="15.75" thickBot="1" x14ac:dyDescent="0.3">
      <c r="A36" s="24" t="s">
        <v>46</v>
      </c>
      <c r="B36" s="11">
        <v>13058.69</v>
      </c>
      <c r="C36" s="32"/>
    </row>
    <row r="37" spans="1:3" x14ac:dyDescent="0.25">
      <c r="A37" s="33" t="s">
        <v>15</v>
      </c>
      <c r="B37" s="34">
        <v>10265.98</v>
      </c>
      <c r="C37" s="32"/>
    </row>
    <row r="38" spans="1:3" x14ac:dyDescent="0.25">
      <c r="A38" s="35" t="s">
        <v>16</v>
      </c>
      <c r="B38" s="34">
        <v>250</v>
      </c>
      <c r="C38" s="32"/>
    </row>
    <row r="39" spans="1:3" x14ac:dyDescent="0.25">
      <c r="A39" s="35" t="s">
        <v>17</v>
      </c>
      <c r="B39" s="36">
        <v>2393</v>
      </c>
      <c r="C39" s="32"/>
    </row>
    <row r="40" spans="1:3" x14ac:dyDescent="0.25">
      <c r="A40" s="40" t="s">
        <v>18</v>
      </c>
      <c r="B40" s="42">
        <v>1551.78</v>
      </c>
      <c r="C40" s="32"/>
    </row>
    <row r="41" spans="1:3" x14ac:dyDescent="0.25">
      <c r="A41" s="41" t="s">
        <v>29</v>
      </c>
      <c r="B41" s="42">
        <v>288.62</v>
      </c>
      <c r="C41" s="32"/>
    </row>
    <row r="42" spans="1:3" x14ac:dyDescent="0.25">
      <c r="A42" s="35" t="s">
        <v>169</v>
      </c>
      <c r="B42" s="42">
        <v>1868</v>
      </c>
      <c r="C42" s="32"/>
    </row>
    <row r="43" spans="1:3" x14ac:dyDescent="0.25">
      <c r="A43" s="35" t="s">
        <v>199</v>
      </c>
      <c r="B43" s="42">
        <v>535.21</v>
      </c>
      <c r="C43" s="32"/>
    </row>
    <row r="44" spans="1:3" x14ac:dyDescent="0.25">
      <c r="A44" s="37" t="s">
        <v>20</v>
      </c>
      <c r="B44" s="38">
        <v>25875.93</v>
      </c>
      <c r="C44" s="3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DBED-A6F4-4A1A-84C3-D8E219054AE9}">
  <dimension ref="A1:H106"/>
  <sheetViews>
    <sheetView topLeftCell="A62" workbookViewId="0">
      <selection activeCell="H62" sqref="H62"/>
    </sheetView>
  </sheetViews>
  <sheetFormatPr defaultRowHeight="15" x14ac:dyDescent="0.25"/>
  <cols>
    <col min="1" max="1" width="24" customWidth="1"/>
    <col min="2" max="2" width="9.85546875" customWidth="1"/>
    <col min="3" max="3" width="10.42578125" customWidth="1"/>
    <col min="4" max="4" width="8.85546875" customWidth="1"/>
    <col min="5" max="5" width="9.140625" customWidth="1"/>
    <col min="6" max="6" width="2" customWidth="1"/>
    <col min="8" max="8" width="11.7109375" customWidth="1"/>
  </cols>
  <sheetData>
    <row r="1" spans="1:8" ht="14.1" customHeight="1" thickBot="1" x14ac:dyDescent="0.3">
      <c r="A1" s="128">
        <v>43495</v>
      </c>
      <c r="B1" s="49"/>
      <c r="C1" s="49"/>
      <c r="D1" s="49"/>
      <c r="E1" s="49"/>
      <c r="F1" s="49"/>
      <c r="G1" s="50"/>
      <c r="H1" s="50"/>
    </row>
    <row r="2" spans="1:8" ht="14.1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126" t="s">
        <v>266</v>
      </c>
      <c r="H2" s="55"/>
    </row>
    <row r="3" spans="1:8" ht="14.1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8" ht="14.1" customHeight="1" x14ac:dyDescent="0.25">
      <c r="A4" s="50" t="s">
        <v>65</v>
      </c>
      <c r="B4" s="69">
        <v>1446</v>
      </c>
      <c r="C4" s="50"/>
      <c r="D4" s="50"/>
      <c r="E4" s="60"/>
      <c r="F4" s="57"/>
      <c r="G4" s="61" t="s">
        <v>66</v>
      </c>
      <c r="H4" s="62">
        <v>18937.099999999999</v>
      </c>
    </row>
    <row r="5" spans="1:8" ht="14.1" customHeight="1" thickBot="1" x14ac:dyDescent="0.3">
      <c r="A5" s="50" t="s">
        <v>67</v>
      </c>
      <c r="B5" s="69"/>
      <c r="C5" s="50"/>
      <c r="D5" s="50"/>
      <c r="E5" s="60"/>
      <c r="F5" s="57"/>
      <c r="G5" s="63" t="s">
        <v>68</v>
      </c>
      <c r="H5" s="64">
        <f>SUM(H54)</f>
        <v>1907.42</v>
      </c>
    </row>
    <row r="6" spans="1:8" ht="14.1" customHeight="1" thickBot="1" x14ac:dyDescent="0.3">
      <c r="A6" s="50" t="s">
        <v>69</v>
      </c>
      <c r="B6" s="69">
        <v>2419.7800000000002</v>
      </c>
      <c r="C6" s="50"/>
      <c r="D6" s="50"/>
      <c r="E6" s="60"/>
      <c r="F6" s="57"/>
      <c r="G6" s="120"/>
      <c r="H6" s="127">
        <f>SUM(H4-H5)</f>
        <v>17029.68</v>
      </c>
    </row>
    <row r="7" spans="1:8" ht="14.1" customHeight="1" x14ac:dyDescent="0.25">
      <c r="A7" s="50" t="s">
        <v>70</v>
      </c>
      <c r="B7" s="69">
        <v>217.46</v>
      </c>
      <c r="C7" s="50"/>
      <c r="D7" s="50"/>
      <c r="E7" s="60"/>
      <c r="F7" s="57"/>
      <c r="G7" s="66"/>
      <c r="H7" s="62"/>
    </row>
    <row r="8" spans="1:8" ht="14.1" customHeight="1" x14ac:dyDescent="0.25">
      <c r="A8" s="50" t="s">
        <v>71</v>
      </c>
      <c r="B8" s="69">
        <v>0.91</v>
      </c>
      <c r="C8" s="50"/>
      <c r="D8" s="50"/>
      <c r="E8" s="60"/>
      <c r="F8" s="57"/>
      <c r="G8" s="66"/>
      <c r="H8" s="68"/>
    </row>
    <row r="9" spans="1:8" ht="14.1" customHeight="1" x14ac:dyDescent="0.25">
      <c r="A9" s="50" t="s">
        <v>73</v>
      </c>
      <c r="B9" s="69">
        <v>1500</v>
      </c>
      <c r="C9" s="50"/>
      <c r="D9" s="50"/>
      <c r="E9" s="60"/>
      <c r="F9" s="57"/>
      <c r="G9" s="61" t="s">
        <v>72</v>
      </c>
      <c r="H9" s="62">
        <v>2209.77</v>
      </c>
    </row>
    <row r="10" spans="1:8" ht="14.1" customHeight="1" x14ac:dyDescent="0.25">
      <c r="A10" s="50" t="s">
        <v>74</v>
      </c>
      <c r="B10" s="69">
        <v>535.21</v>
      </c>
      <c r="C10" s="50"/>
      <c r="D10" s="50"/>
      <c r="E10" s="60"/>
      <c r="F10" s="57"/>
      <c r="G10" s="61"/>
      <c r="H10" s="62"/>
    </row>
    <row r="11" spans="1:8" ht="14.1" customHeight="1" x14ac:dyDescent="0.25">
      <c r="A11" s="50" t="s">
        <v>12</v>
      </c>
      <c r="B11" s="69">
        <v>300</v>
      </c>
      <c r="C11" s="50"/>
      <c r="D11" s="50"/>
      <c r="E11" s="60"/>
      <c r="F11" s="57"/>
      <c r="G11" s="61" t="s">
        <v>75</v>
      </c>
      <c r="H11" s="62">
        <v>57586.14</v>
      </c>
    </row>
    <row r="12" spans="1:8" ht="14.1" customHeight="1" x14ac:dyDescent="0.25">
      <c r="A12" s="50" t="s">
        <v>11</v>
      </c>
      <c r="B12" s="69"/>
      <c r="C12" s="50"/>
      <c r="D12" s="50"/>
      <c r="E12" s="60"/>
      <c r="F12" s="57"/>
      <c r="G12" s="61" t="s">
        <v>207</v>
      </c>
      <c r="H12" s="62"/>
    </row>
    <row r="13" spans="1:8" ht="14.1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58"/>
      <c r="H13" s="62"/>
    </row>
    <row r="14" spans="1:8" ht="14.1" customHeight="1" x14ac:dyDescent="0.25">
      <c r="A14" s="50" t="s">
        <v>78</v>
      </c>
      <c r="B14" s="69">
        <v>4166.4799999999996</v>
      </c>
      <c r="C14" s="50"/>
      <c r="D14" s="50"/>
      <c r="E14" s="60"/>
      <c r="F14" s="57"/>
      <c r="G14" s="70" t="s">
        <v>77</v>
      </c>
      <c r="H14" s="71">
        <f>SUM(H6)+H9+H11</f>
        <v>76825.59</v>
      </c>
    </row>
    <row r="15" spans="1:8" ht="14.1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129"/>
      <c r="H15" s="133"/>
    </row>
    <row r="16" spans="1:8" ht="14.1" customHeight="1" x14ac:dyDescent="0.25">
      <c r="A16" s="50" t="s">
        <v>236</v>
      </c>
      <c r="B16" s="69">
        <v>231.24</v>
      </c>
      <c r="C16" s="50"/>
      <c r="D16" s="50"/>
      <c r="E16" s="60"/>
      <c r="F16" s="57"/>
      <c r="G16" s="130"/>
      <c r="H16" s="134"/>
    </row>
    <row r="17" spans="1:8" ht="14.1" customHeight="1" x14ac:dyDescent="0.25">
      <c r="A17" s="50"/>
      <c r="B17" s="50"/>
      <c r="C17" s="50"/>
      <c r="D17" s="50"/>
      <c r="E17" s="60"/>
      <c r="F17" s="57"/>
      <c r="G17" s="130"/>
      <c r="H17" s="134"/>
    </row>
    <row r="18" spans="1:8" ht="14.1" customHeight="1" x14ac:dyDescent="0.25">
      <c r="A18" s="50" t="s">
        <v>79</v>
      </c>
      <c r="B18" s="69">
        <v>4003.2</v>
      </c>
      <c r="C18" s="50"/>
      <c r="D18" s="50"/>
      <c r="E18" s="60"/>
      <c r="F18" s="57"/>
      <c r="G18" s="131"/>
      <c r="H18" s="135"/>
    </row>
    <row r="19" spans="1:8" ht="14.1" customHeight="1" x14ac:dyDescent="0.25">
      <c r="A19" s="50" t="s">
        <v>80</v>
      </c>
      <c r="B19" s="69"/>
      <c r="C19" s="50"/>
      <c r="D19" s="50"/>
      <c r="E19" s="60"/>
      <c r="F19" s="57"/>
      <c r="G19" s="132"/>
      <c r="H19" s="136"/>
    </row>
    <row r="20" spans="1:8" ht="14.1" customHeight="1" x14ac:dyDescent="0.25">
      <c r="A20" s="75" t="s">
        <v>81</v>
      </c>
      <c r="B20" s="76">
        <f>SUM(B3:B19)</f>
        <v>16439.609999999997</v>
      </c>
      <c r="C20" s="50"/>
      <c r="D20" s="50"/>
      <c r="E20" s="77">
        <f>SUM(E4:E19)</f>
        <v>0</v>
      </c>
      <c r="F20" s="57"/>
      <c r="G20" s="78" t="s">
        <v>82</v>
      </c>
      <c r="H20" s="79">
        <v>67710.929999999993</v>
      </c>
    </row>
    <row r="21" spans="1:8" ht="14.1" customHeight="1" x14ac:dyDescent="0.25">
      <c r="A21" s="75" t="s">
        <v>83</v>
      </c>
      <c r="B21" s="50"/>
      <c r="C21" s="50"/>
      <c r="D21" s="50"/>
      <c r="E21" s="56"/>
      <c r="F21" s="57"/>
      <c r="G21" s="80"/>
      <c r="H21" s="80"/>
    </row>
    <row r="22" spans="1:8" ht="14.1" customHeight="1" x14ac:dyDescent="0.25">
      <c r="A22" s="50" t="s">
        <v>84</v>
      </c>
      <c r="B22" s="65">
        <v>13987.5</v>
      </c>
      <c r="C22" s="50"/>
      <c r="D22" s="50"/>
      <c r="E22" s="56"/>
      <c r="F22" s="57"/>
      <c r="G22" s="81" t="s">
        <v>85</v>
      </c>
      <c r="H22" s="81"/>
    </row>
    <row r="23" spans="1:8" ht="14.1" customHeight="1" x14ac:dyDescent="0.25">
      <c r="A23" s="50" t="s">
        <v>86</v>
      </c>
      <c r="B23" s="65">
        <v>13212.5</v>
      </c>
      <c r="C23" s="50"/>
      <c r="D23" s="50"/>
      <c r="E23" s="56"/>
      <c r="F23" s="57"/>
      <c r="G23" s="81" t="s">
        <v>87</v>
      </c>
      <c r="H23" s="82">
        <f>SUM(B26)</f>
        <v>43639.61</v>
      </c>
    </row>
    <row r="24" spans="1:8" ht="14.1" customHeight="1" x14ac:dyDescent="0.25">
      <c r="A24" s="50" t="s">
        <v>88</v>
      </c>
      <c r="B24" s="50"/>
      <c r="C24" s="50"/>
      <c r="D24" s="50"/>
      <c r="E24" s="56"/>
      <c r="F24" s="57"/>
      <c r="G24" s="80" t="s">
        <v>89</v>
      </c>
      <c r="H24" s="83"/>
    </row>
    <row r="25" spans="1:8" ht="14.1" customHeight="1" x14ac:dyDescent="0.25">
      <c r="A25" s="50" t="s">
        <v>90</v>
      </c>
      <c r="B25" s="69"/>
      <c r="C25" s="50"/>
      <c r="D25" s="50"/>
      <c r="E25" s="56"/>
      <c r="F25" s="57"/>
      <c r="G25" s="84"/>
      <c r="H25" s="85">
        <f>SUM(H23:H24)</f>
        <v>43639.61</v>
      </c>
    </row>
    <row r="26" spans="1:8" ht="14.1" customHeight="1" x14ac:dyDescent="0.25">
      <c r="A26" s="75" t="s">
        <v>87</v>
      </c>
      <c r="B26" s="76">
        <f>SUM(B20:B23)</f>
        <v>43639.61</v>
      </c>
      <c r="C26" s="50"/>
      <c r="D26" s="50"/>
      <c r="E26" s="56"/>
      <c r="F26" s="57"/>
      <c r="G26" s="86" t="s">
        <v>91</v>
      </c>
      <c r="H26" s="86"/>
    </row>
    <row r="27" spans="1:8" ht="14.1" customHeight="1" x14ac:dyDescent="0.25">
      <c r="A27" s="50"/>
      <c r="B27" s="50"/>
      <c r="C27" s="50"/>
      <c r="D27" s="50"/>
      <c r="E27" s="56"/>
      <c r="F27" s="57"/>
      <c r="G27" s="86" t="s">
        <v>92</v>
      </c>
      <c r="H27" s="87">
        <f>SUM(B106)</f>
        <v>34524.949999999997</v>
      </c>
    </row>
    <row r="28" spans="1:8" ht="14.1" customHeight="1" x14ac:dyDescent="0.25">
      <c r="A28" s="51" t="s">
        <v>93</v>
      </c>
      <c r="B28" s="50"/>
      <c r="C28" s="50"/>
      <c r="D28" s="50"/>
      <c r="E28" s="56"/>
      <c r="F28" s="57"/>
      <c r="G28" s="80" t="s">
        <v>89</v>
      </c>
      <c r="H28" s="83"/>
    </row>
    <row r="29" spans="1:8" ht="14.1" customHeight="1" x14ac:dyDescent="0.25">
      <c r="A29" s="50"/>
      <c r="B29" s="88" t="s">
        <v>94</v>
      </c>
      <c r="C29" s="89" t="s">
        <v>95</v>
      </c>
      <c r="D29" s="90" t="s">
        <v>96</v>
      </c>
      <c r="E29" s="52" t="s">
        <v>63</v>
      </c>
      <c r="F29" s="57"/>
      <c r="G29" s="84"/>
      <c r="H29" s="91">
        <f>SUM(H27)-H28</f>
        <v>34524.949999999997</v>
      </c>
    </row>
    <row r="30" spans="1:8" ht="14.1" customHeight="1" x14ac:dyDescent="0.25">
      <c r="A30" s="49" t="s">
        <v>97</v>
      </c>
      <c r="B30" s="88"/>
      <c r="C30" s="89"/>
      <c r="D30" s="90"/>
      <c r="E30" s="52"/>
      <c r="F30" s="57"/>
    </row>
    <row r="31" spans="1:8" ht="14.1" customHeight="1" x14ac:dyDescent="0.25">
      <c r="A31" s="50" t="s">
        <v>98</v>
      </c>
      <c r="B31" s="108">
        <v>613.29</v>
      </c>
      <c r="C31" s="92">
        <v>613.29</v>
      </c>
      <c r="D31" s="93"/>
      <c r="E31" s="94">
        <v>700</v>
      </c>
      <c r="F31" s="57"/>
      <c r="G31" s="95" t="s">
        <v>99</v>
      </c>
      <c r="H31" s="96">
        <f>SUM(H20)+H25-H29</f>
        <v>76825.59</v>
      </c>
    </row>
    <row r="32" spans="1:8" ht="14.1" customHeight="1" x14ac:dyDescent="0.25">
      <c r="A32" s="50" t="s">
        <v>156</v>
      </c>
      <c r="B32" s="108">
        <v>6789.39</v>
      </c>
      <c r="C32" s="92">
        <v>6789.39</v>
      </c>
      <c r="D32" s="93"/>
      <c r="E32" s="94">
        <v>8000</v>
      </c>
      <c r="F32" s="57"/>
      <c r="H32" s="117" t="s">
        <v>220</v>
      </c>
    </row>
    <row r="33" spans="1:8" ht="14.1" customHeight="1" x14ac:dyDescent="0.25">
      <c r="A33" s="50" t="s">
        <v>100</v>
      </c>
      <c r="B33" s="108">
        <v>200</v>
      </c>
      <c r="C33" s="92">
        <v>200</v>
      </c>
      <c r="D33" s="93"/>
      <c r="E33" s="94">
        <v>240</v>
      </c>
      <c r="F33" s="57"/>
    </row>
    <row r="34" spans="1:8" ht="14.1" customHeight="1" x14ac:dyDescent="0.25">
      <c r="A34" s="50" t="s">
        <v>101</v>
      </c>
      <c r="B34" s="108">
        <v>48</v>
      </c>
      <c r="C34" s="92">
        <v>40</v>
      </c>
      <c r="D34" s="93">
        <v>8</v>
      </c>
      <c r="E34" s="94">
        <v>150</v>
      </c>
      <c r="F34" s="57"/>
    </row>
    <row r="35" spans="1:8" ht="14.1" customHeight="1" x14ac:dyDescent="0.25">
      <c r="A35" s="50"/>
      <c r="B35" s="108"/>
      <c r="C35" s="92"/>
      <c r="D35" s="93"/>
      <c r="E35" s="60"/>
      <c r="F35" s="57"/>
      <c r="G35" s="97" t="s">
        <v>102</v>
      </c>
      <c r="H35" s="97"/>
    </row>
    <row r="36" spans="1:8" ht="14.1" customHeight="1" x14ac:dyDescent="0.25">
      <c r="A36" s="49" t="s">
        <v>103</v>
      </c>
      <c r="B36" s="108"/>
      <c r="C36" s="92"/>
      <c r="D36" s="93"/>
      <c r="E36" s="60"/>
      <c r="F36" s="57"/>
      <c r="G36" s="97">
        <v>1756</v>
      </c>
      <c r="H36" s="107">
        <v>200</v>
      </c>
    </row>
    <row r="37" spans="1:8" ht="14.1" customHeight="1" x14ac:dyDescent="0.25">
      <c r="A37" s="50" t="s">
        <v>104</v>
      </c>
      <c r="B37" s="108">
        <v>78.75</v>
      </c>
      <c r="C37" s="92">
        <v>78.75</v>
      </c>
      <c r="D37" s="93"/>
      <c r="E37" s="60">
        <v>425</v>
      </c>
      <c r="F37" s="57"/>
      <c r="G37" s="97">
        <v>1760</v>
      </c>
      <c r="H37" s="107">
        <v>200</v>
      </c>
    </row>
    <row r="38" spans="1:8" ht="14.1" customHeight="1" x14ac:dyDescent="0.25">
      <c r="A38" s="50" t="s">
        <v>105</v>
      </c>
      <c r="B38" s="108">
        <v>404.45</v>
      </c>
      <c r="C38" s="92">
        <v>354.45</v>
      </c>
      <c r="D38" s="93">
        <v>50</v>
      </c>
      <c r="E38" s="60">
        <v>200</v>
      </c>
      <c r="F38" s="57"/>
      <c r="G38" s="97">
        <v>1764</v>
      </c>
      <c r="H38" s="107">
        <v>21.2</v>
      </c>
    </row>
    <row r="39" spans="1:8" ht="14.1" customHeight="1" x14ac:dyDescent="0.25">
      <c r="A39" s="50"/>
      <c r="B39" s="108"/>
      <c r="C39" s="92"/>
      <c r="D39" s="93"/>
      <c r="E39" s="60"/>
      <c r="F39" s="57"/>
      <c r="G39" s="97">
        <v>1765</v>
      </c>
      <c r="H39" s="107">
        <v>41.85</v>
      </c>
    </row>
    <row r="40" spans="1:8" ht="14.1" customHeight="1" x14ac:dyDescent="0.25">
      <c r="A40" s="49" t="s">
        <v>106</v>
      </c>
      <c r="B40" s="108"/>
      <c r="C40" s="92"/>
      <c r="D40" s="93"/>
      <c r="E40" s="60"/>
      <c r="F40" s="57"/>
      <c r="G40" s="97">
        <v>1771</v>
      </c>
      <c r="H40" s="107">
        <v>64.8</v>
      </c>
    </row>
    <row r="41" spans="1:8" ht="14.1" customHeight="1" x14ac:dyDescent="0.25">
      <c r="A41" s="50" t="s">
        <v>107</v>
      </c>
      <c r="B41" s="108">
        <v>150</v>
      </c>
      <c r="C41" s="92">
        <v>150</v>
      </c>
      <c r="D41" s="93"/>
      <c r="E41" s="60">
        <v>700</v>
      </c>
      <c r="F41" s="57"/>
      <c r="G41" s="97">
        <v>1772</v>
      </c>
      <c r="H41" s="107">
        <v>87.1</v>
      </c>
    </row>
    <row r="42" spans="1:8" ht="14.1" customHeight="1" x14ac:dyDescent="0.25">
      <c r="A42" s="50" t="s">
        <v>108</v>
      </c>
      <c r="B42" s="108">
        <v>240</v>
      </c>
      <c r="C42" s="92">
        <v>200</v>
      </c>
      <c r="D42" s="93">
        <v>40</v>
      </c>
      <c r="E42" s="60"/>
      <c r="F42" s="57"/>
      <c r="G42" s="97">
        <v>1773</v>
      </c>
      <c r="H42" s="107">
        <v>60.7</v>
      </c>
    </row>
    <row r="43" spans="1:8" ht="14.1" customHeight="1" x14ac:dyDescent="0.25">
      <c r="A43" s="50"/>
      <c r="B43" s="108"/>
      <c r="C43" s="92"/>
      <c r="D43" s="93"/>
      <c r="E43" s="60"/>
      <c r="F43" s="57"/>
      <c r="G43" s="97">
        <v>1774</v>
      </c>
      <c r="H43" s="107">
        <v>131.91</v>
      </c>
    </row>
    <row r="44" spans="1:8" ht="14.1" customHeight="1" x14ac:dyDescent="0.25">
      <c r="A44" s="49" t="s">
        <v>109</v>
      </c>
      <c r="B44" s="108"/>
      <c r="C44" s="92"/>
      <c r="D44" s="93"/>
      <c r="E44" s="60"/>
      <c r="F44" s="57"/>
      <c r="G44" s="97">
        <v>1775</v>
      </c>
      <c r="H44" s="107">
        <v>39.200000000000003</v>
      </c>
    </row>
    <row r="45" spans="1:8" ht="14.1" customHeight="1" x14ac:dyDescent="0.25">
      <c r="A45" s="50" t="s">
        <v>110</v>
      </c>
      <c r="B45" s="108">
        <v>657</v>
      </c>
      <c r="C45" s="92">
        <v>657</v>
      </c>
      <c r="D45" s="93"/>
      <c r="E45" s="94">
        <v>500</v>
      </c>
      <c r="F45" s="57"/>
      <c r="G45" s="97" t="s">
        <v>267</v>
      </c>
      <c r="H45" s="107">
        <v>300</v>
      </c>
    </row>
    <row r="46" spans="1:8" ht="14.1" customHeight="1" x14ac:dyDescent="0.25">
      <c r="A46" s="50" t="s">
        <v>111</v>
      </c>
      <c r="B46" s="108">
        <v>366.88</v>
      </c>
      <c r="C46" s="92">
        <v>366.88</v>
      </c>
      <c r="D46" s="93"/>
      <c r="E46" s="94">
        <v>400</v>
      </c>
      <c r="F46" s="57"/>
      <c r="G46" s="97">
        <v>1776</v>
      </c>
      <c r="H46" s="107">
        <v>760.66</v>
      </c>
    </row>
    <row r="47" spans="1:8" ht="14.1" customHeight="1" x14ac:dyDescent="0.25">
      <c r="A47" s="50" t="s">
        <v>112</v>
      </c>
      <c r="B47" s="108">
        <v>1050</v>
      </c>
      <c r="C47" s="92">
        <v>1050</v>
      </c>
      <c r="D47" s="93"/>
      <c r="E47" s="94"/>
      <c r="F47" s="57"/>
      <c r="G47" s="97"/>
      <c r="H47" s="107"/>
    </row>
    <row r="48" spans="1:8" ht="14.1" customHeight="1" x14ac:dyDescent="0.25">
      <c r="A48" s="50" t="s">
        <v>113</v>
      </c>
      <c r="B48" s="108"/>
      <c r="C48" s="92"/>
      <c r="D48" s="93"/>
      <c r="E48" s="94"/>
      <c r="F48" s="57"/>
      <c r="G48" s="97"/>
      <c r="H48" s="107"/>
    </row>
    <row r="49" spans="1:8" ht="14.1" customHeight="1" x14ac:dyDescent="0.25">
      <c r="A49" s="50" t="s">
        <v>114</v>
      </c>
      <c r="B49" s="108">
        <v>129.5</v>
      </c>
      <c r="C49" s="92">
        <v>129.5</v>
      </c>
      <c r="D49" s="93"/>
      <c r="E49" s="94">
        <v>250</v>
      </c>
      <c r="F49" s="57"/>
      <c r="G49" s="97"/>
      <c r="H49" s="116"/>
    </row>
    <row r="50" spans="1:8" ht="14.1" customHeight="1" x14ac:dyDescent="0.25">
      <c r="A50" s="50" t="s">
        <v>115</v>
      </c>
      <c r="B50" s="108"/>
      <c r="C50" s="92"/>
      <c r="D50" s="93"/>
      <c r="E50" s="94"/>
      <c r="F50" s="57"/>
      <c r="G50" s="97"/>
      <c r="H50" s="97"/>
    </row>
    <row r="51" spans="1:8" ht="14.1" customHeight="1" x14ac:dyDescent="0.25">
      <c r="A51" s="50" t="s">
        <v>116</v>
      </c>
      <c r="B51" s="108">
        <v>120</v>
      </c>
      <c r="C51" s="92">
        <v>100</v>
      </c>
      <c r="D51" s="93">
        <v>20</v>
      </c>
      <c r="E51" s="94">
        <v>135</v>
      </c>
      <c r="F51" s="57"/>
      <c r="G51" s="97"/>
      <c r="H51" s="98"/>
    </row>
    <row r="52" spans="1:8" ht="14.1" customHeight="1" x14ac:dyDescent="0.25">
      <c r="A52" s="50" t="s">
        <v>117</v>
      </c>
      <c r="B52" s="108"/>
      <c r="C52" s="92"/>
      <c r="D52" s="93"/>
      <c r="E52" s="94"/>
      <c r="F52" s="57"/>
      <c r="G52" s="97"/>
      <c r="H52" s="98"/>
    </row>
    <row r="53" spans="1:8" ht="14.1" customHeight="1" x14ac:dyDescent="0.25">
      <c r="A53" s="50" t="s">
        <v>118</v>
      </c>
      <c r="B53" s="108"/>
      <c r="C53" s="92"/>
      <c r="D53" s="93"/>
      <c r="E53" s="94"/>
      <c r="F53" s="57"/>
      <c r="G53" s="97"/>
      <c r="H53" s="98"/>
    </row>
    <row r="54" spans="1:8" ht="14.1" customHeight="1" x14ac:dyDescent="0.25">
      <c r="A54" s="50"/>
      <c r="B54" s="108"/>
      <c r="C54" s="92"/>
      <c r="D54" s="93"/>
      <c r="E54" s="94"/>
      <c r="F54" s="57"/>
      <c r="G54" s="97"/>
      <c r="H54" s="137">
        <f>SUM(H36:H53)</f>
        <v>1907.42</v>
      </c>
    </row>
    <row r="55" spans="1:8" ht="14.1" customHeight="1" x14ac:dyDescent="0.25">
      <c r="A55" s="49" t="s">
        <v>119</v>
      </c>
      <c r="B55" s="108"/>
      <c r="C55" s="92"/>
      <c r="D55" s="93"/>
      <c r="E55" s="60"/>
      <c r="F55" s="57"/>
      <c r="G55" s="101"/>
      <c r="H55" s="116"/>
    </row>
    <row r="56" spans="1:8" ht="14.1" customHeight="1" x14ac:dyDescent="0.25">
      <c r="A56" s="50" t="s">
        <v>120</v>
      </c>
      <c r="B56" s="108">
        <v>369.95</v>
      </c>
      <c r="C56" s="92">
        <v>322</v>
      </c>
      <c r="D56" s="93">
        <v>47.95</v>
      </c>
      <c r="E56" s="94">
        <v>370</v>
      </c>
      <c r="F56" s="57"/>
      <c r="G56" s="101"/>
      <c r="H56" s="102"/>
    </row>
    <row r="57" spans="1:8" ht="14.1" customHeight="1" x14ac:dyDescent="0.25">
      <c r="A57" s="50" t="s">
        <v>121</v>
      </c>
      <c r="B57" s="108"/>
      <c r="C57" s="92"/>
      <c r="D57" s="93"/>
      <c r="E57" s="94">
        <v>12</v>
      </c>
      <c r="F57" s="57"/>
      <c r="G57" s="101"/>
      <c r="H57" s="102"/>
    </row>
    <row r="58" spans="1:8" ht="14.1" customHeight="1" x14ac:dyDescent="0.25">
      <c r="A58" s="50" t="s">
        <v>122</v>
      </c>
      <c r="B58" s="108">
        <v>136</v>
      </c>
      <c r="C58" s="92">
        <v>136</v>
      </c>
      <c r="D58" s="93"/>
      <c r="E58" s="94">
        <v>120</v>
      </c>
      <c r="F58" s="57"/>
      <c r="G58" s="101"/>
      <c r="H58" s="102"/>
    </row>
    <row r="59" spans="1:8" ht="14.1" customHeight="1" x14ac:dyDescent="0.25">
      <c r="A59" s="50" t="s">
        <v>123</v>
      </c>
      <c r="B59" s="108"/>
      <c r="C59" s="92"/>
      <c r="D59" s="93"/>
      <c r="E59" s="94">
        <v>50</v>
      </c>
      <c r="F59" s="57"/>
      <c r="G59" s="101"/>
      <c r="H59" s="102"/>
    </row>
    <row r="60" spans="1:8" ht="14.1" customHeight="1" x14ac:dyDescent="0.25">
      <c r="A60" s="50" t="s">
        <v>124</v>
      </c>
      <c r="B60" s="108">
        <v>1725</v>
      </c>
      <c r="C60" s="92">
        <v>1725</v>
      </c>
      <c r="D60" s="93"/>
      <c r="E60" s="60">
        <v>1825</v>
      </c>
      <c r="F60" s="57"/>
      <c r="G60" s="101"/>
      <c r="H60" s="102"/>
    </row>
    <row r="61" spans="1:8" ht="14.1" customHeight="1" x14ac:dyDescent="0.25">
      <c r="A61" s="50" t="s">
        <v>125</v>
      </c>
      <c r="B61" s="108">
        <v>40</v>
      </c>
      <c r="C61" s="92">
        <v>40</v>
      </c>
      <c r="D61" s="93"/>
      <c r="E61" s="60">
        <v>50</v>
      </c>
      <c r="F61" s="57"/>
      <c r="G61" s="101"/>
      <c r="H61" s="102"/>
    </row>
    <row r="62" spans="1:8" ht="14.1" customHeight="1" x14ac:dyDescent="0.25">
      <c r="A62" s="50"/>
      <c r="B62" s="108"/>
      <c r="C62" s="92"/>
      <c r="D62" s="93"/>
      <c r="E62" s="60"/>
      <c r="F62" s="57"/>
      <c r="G62" s="101"/>
      <c r="H62" s="102"/>
    </row>
    <row r="63" spans="1:8" ht="14.1" customHeight="1" x14ac:dyDescent="0.25">
      <c r="A63" s="49" t="s">
        <v>126</v>
      </c>
      <c r="B63" s="108"/>
      <c r="C63" s="92"/>
      <c r="D63" s="93"/>
      <c r="E63" s="60"/>
      <c r="F63" s="57"/>
      <c r="G63" s="101"/>
      <c r="H63" s="102"/>
    </row>
    <row r="64" spans="1:8" ht="14.1" customHeight="1" x14ac:dyDescent="0.25">
      <c r="A64" s="50" t="s">
        <v>127</v>
      </c>
      <c r="B64" s="108">
        <v>300</v>
      </c>
      <c r="C64" s="92">
        <v>300</v>
      </c>
      <c r="D64" s="93"/>
      <c r="E64" s="94">
        <v>500</v>
      </c>
      <c r="F64" s="57"/>
      <c r="G64" s="101"/>
      <c r="H64" s="102"/>
    </row>
    <row r="65" spans="1:8" ht="14.1" customHeight="1" x14ac:dyDescent="0.25">
      <c r="A65" s="50" t="s">
        <v>128</v>
      </c>
      <c r="B65" s="108">
        <v>150</v>
      </c>
      <c r="C65" s="92">
        <v>125</v>
      </c>
      <c r="D65" s="93">
        <v>25</v>
      </c>
      <c r="E65" s="94">
        <v>175</v>
      </c>
      <c r="F65" s="57"/>
      <c r="G65" s="101"/>
      <c r="H65" s="102"/>
    </row>
    <row r="66" spans="1:8" ht="14.1" customHeight="1" x14ac:dyDescent="0.25">
      <c r="A66" s="50" t="s">
        <v>129</v>
      </c>
      <c r="B66" s="108">
        <v>64.8</v>
      </c>
      <c r="C66" s="92">
        <v>54</v>
      </c>
      <c r="D66" s="93">
        <v>10.8</v>
      </c>
      <c r="E66" s="94"/>
      <c r="F66" s="57"/>
      <c r="G66" s="101"/>
      <c r="H66" s="102"/>
    </row>
    <row r="67" spans="1:8" ht="14.1" customHeight="1" x14ac:dyDescent="0.25">
      <c r="A67" s="50" t="s">
        <v>130</v>
      </c>
      <c r="B67" s="108">
        <v>309.86</v>
      </c>
      <c r="C67" s="92">
        <v>309.86</v>
      </c>
      <c r="D67" s="93"/>
      <c r="E67" s="94">
        <v>350</v>
      </c>
      <c r="F67" s="57"/>
      <c r="G67" s="101"/>
      <c r="H67" s="102"/>
    </row>
    <row r="68" spans="1:8" ht="14.1" customHeight="1" x14ac:dyDescent="0.25">
      <c r="A68" s="50"/>
      <c r="B68" s="108"/>
      <c r="C68" s="92"/>
      <c r="D68" s="93"/>
      <c r="E68" s="94"/>
      <c r="F68" s="57"/>
      <c r="G68" s="101"/>
      <c r="H68" s="102"/>
    </row>
    <row r="69" spans="1:8" ht="14.1" customHeight="1" x14ac:dyDescent="0.25">
      <c r="A69" s="49" t="s">
        <v>131</v>
      </c>
      <c r="B69" s="108"/>
      <c r="C69" s="92"/>
      <c r="D69" s="93"/>
      <c r="E69" s="60"/>
      <c r="F69" s="57"/>
      <c r="G69" s="101"/>
      <c r="H69" s="102"/>
    </row>
    <row r="70" spans="1:8" ht="14.1" customHeight="1" x14ac:dyDescent="0.25">
      <c r="A70" s="50" t="s">
        <v>132</v>
      </c>
      <c r="B70" s="108">
        <v>255.6</v>
      </c>
      <c r="C70" s="92">
        <v>213</v>
      </c>
      <c r="D70" s="93">
        <v>42.6</v>
      </c>
      <c r="E70" s="94">
        <v>1000</v>
      </c>
      <c r="F70" s="57"/>
      <c r="G70" s="101"/>
      <c r="H70" s="102"/>
    </row>
    <row r="71" spans="1:8" ht="14.1" customHeight="1" x14ac:dyDescent="0.25">
      <c r="A71" s="50" t="s">
        <v>217</v>
      </c>
      <c r="B71" s="108">
        <v>427</v>
      </c>
      <c r="C71" s="92">
        <v>427</v>
      </c>
      <c r="D71" s="93"/>
      <c r="E71" s="94"/>
      <c r="F71" s="57"/>
      <c r="G71" s="101"/>
      <c r="H71" s="102"/>
    </row>
    <row r="72" spans="1:8" ht="14.1" customHeight="1" x14ac:dyDescent="0.25">
      <c r="A72" s="50" t="s">
        <v>134</v>
      </c>
      <c r="B72" s="108">
        <v>362.4</v>
      </c>
      <c r="C72" s="92">
        <v>302</v>
      </c>
      <c r="D72" s="93">
        <v>60.4</v>
      </c>
      <c r="E72" s="94">
        <v>1000</v>
      </c>
      <c r="F72" s="57"/>
      <c r="G72" s="101"/>
      <c r="H72" s="102"/>
    </row>
    <row r="73" spans="1:8" ht="14.1" customHeight="1" x14ac:dyDescent="0.25">
      <c r="A73" s="50" t="s">
        <v>135</v>
      </c>
      <c r="B73" s="108"/>
      <c r="C73" s="92"/>
      <c r="D73" s="93"/>
      <c r="E73" s="94">
        <v>250</v>
      </c>
      <c r="F73" s="57"/>
      <c r="G73" s="101"/>
      <c r="H73" s="102"/>
    </row>
    <row r="74" spans="1:8" ht="14.1" customHeight="1" x14ac:dyDescent="0.25">
      <c r="A74" s="50" t="s">
        <v>136</v>
      </c>
      <c r="B74" s="108">
        <v>40</v>
      </c>
      <c r="C74" s="92">
        <v>40</v>
      </c>
      <c r="D74" s="93"/>
      <c r="E74" s="94"/>
      <c r="F74" s="57"/>
      <c r="G74" s="101"/>
      <c r="H74" s="102"/>
    </row>
    <row r="75" spans="1:8" ht="14.1" customHeight="1" x14ac:dyDescent="0.25">
      <c r="A75" s="50" t="s">
        <v>137</v>
      </c>
      <c r="B75" s="108">
        <v>254.65</v>
      </c>
      <c r="C75" s="92">
        <v>254.65</v>
      </c>
      <c r="D75" s="93"/>
      <c r="E75" s="94">
        <v>180</v>
      </c>
      <c r="F75" s="57"/>
      <c r="G75" s="101"/>
      <c r="H75" s="102"/>
    </row>
    <row r="76" spans="1:8" ht="14.1" customHeight="1" x14ac:dyDescent="0.25">
      <c r="A76" s="50" t="s">
        <v>138</v>
      </c>
      <c r="B76" s="108">
        <v>60.7</v>
      </c>
      <c r="C76" s="92">
        <v>50.58</v>
      </c>
      <c r="D76" s="93">
        <v>10.119999999999999</v>
      </c>
      <c r="E76" s="94">
        <v>1000</v>
      </c>
      <c r="F76" s="57"/>
      <c r="G76" s="101"/>
      <c r="H76" s="102"/>
    </row>
    <row r="77" spans="1:8" ht="14.1" customHeight="1" x14ac:dyDescent="0.25">
      <c r="A77" s="50" t="s">
        <v>139</v>
      </c>
      <c r="B77" s="108"/>
      <c r="C77" s="92"/>
      <c r="D77" s="93"/>
      <c r="E77" s="94">
        <v>1500</v>
      </c>
      <c r="F77" s="57"/>
      <c r="G77" s="101"/>
      <c r="H77" s="102"/>
    </row>
    <row r="78" spans="1:8" ht="14.1" customHeight="1" x14ac:dyDescent="0.25">
      <c r="A78" s="50" t="s">
        <v>140</v>
      </c>
      <c r="B78" s="108"/>
      <c r="C78" s="92"/>
      <c r="D78" s="93"/>
      <c r="E78" s="94">
        <v>1000</v>
      </c>
      <c r="F78" s="57"/>
      <c r="G78" s="101"/>
      <c r="H78" s="102"/>
    </row>
    <row r="79" spans="1:8" ht="14.1" customHeight="1" x14ac:dyDescent="0.25">
      <c r="A79" s="50" t="s">
        <v>141</v>
      </c>
      <c r="B79" s="108"/>
      <c r="C79" s="92"/>
      <c r="D79" s="93"/>
      <c r="E79" s="94">
        <v>225</v>
      </c>
      <c r="F79" s="57"/>
      <c r="G79" s="101"/>
      <c r="H79" s="102"/>
    </row>
    <row r="80" spans="1:8" ht="14.1" customHeight="1" x14ac:dyDescent="0.25">
      <c r="A80" s="50"/>
      <c r="B80" s="108"/>
      <c r="C80" s="92"/>
      <c r="D80" s="93"/>
      <c r="E80" s="94"/>
      <c r="F80" s="57"/>
      <c r="G80" s="101"/>
      <c r="H80" s="102"/>
    </row>
    <row r="81" spans="1:8" ht="14.1" customHeight="1" x14ac:dyDescent="0.25">
      <c r="A81" s="49" t="s">
        <v>142</v>
      </c>
      <c r="B81" s="108"/>
      <c r="C81" s="92"/>
      <c r="D81" s="93"/>
      <c r="E81" s="60"/>
      <c r="F81" s="57"/>
      <c r="G81" s="101"/>
      <c r="H81" s="102"/>
    </row>
    <row r="82" spans="1:8" ht="14.1" customHeight="1" x14ac:dyDescent="0.25">
      <c r="A82" s="50" t="s">
        <v>143</v>
      </c>
      <c r="B82" s="108"/>
      <c r="C82" s="92"/>
      <c r="D82" s="93"/>
      <c r="E82" s="60">
        <v>150</v>
      </c>
      <c r="F82" s="57"/>
      <c r="G82" s="101"/>
      <c r="H82" s="102"/>
    </row>
    <row r="83" spans="1:8" ht="14.1" customHeight="1" x14ac:dyDescent="0.25">
      <c r="A83" s="50" t="s">
        <v>144</v>
      </c>
      <c r="B83" s="108"/>
      <c r="C83" s="92"/>
      <c r="D83" s="93"/>
      <c r="E83" s="60">
        <v>300</v>
      </c>
      <c r="F83" s="57"/>
      <c r="G83" s="101"/>
      <c r="H83" s="102"/>
    </row>
    <row r="84" spans="1:8" ht="14.1" customHeight="1" x14ac:dyDescent="0.25">
      <c r="A84" s="50" t="s">
        <v>145</v>
      </c>
      <c r="B84" s="108"/>
      <c r="C84" s="92"/>
      <c r="D84" s="93"/>
      <c r="E84" s="60"/>
      <c r="F84" s="57"/>
      <c r="G84" s="101"/>
      <c r="H84" s="102"/>
    </row>
    <row r="85" spans="1:8" ht="14.1" customHeight="1" x14ac:dyDescent="0.25">
      <c r="A85" s="50"/>
      <c r="B85" s="108"/>
      <c r="C85" s="92"/>
      <c r="D85" s="93"/>
      <c r="E85" s="60"/>
      <c r="F85" s="57"/>
      <c r="G85" s="101"/>
      <c r="H85" s="102"/>
    </row>
    <row r="86" spans="1:8" ht="14.1" customHeight="1" x14ac:dyDescent="0.25">
      <c r="A86" s="49" t="s">
        <v>146</v>
      </c>
      <c r="B86" s="108"/>
      <c r="C86" s="92"/>
      <c r="D86" s="93"/>
      <c r="E86" s="60"/>
      <c r="F86" s="57"/>
      <c r="G86" s="101"/>
      <c r="H86" s="102"/>
    </row>
    <row r="87" spans="1:8" ht="14.1" customHeight="1" x14ac:dyDescent="0.25">
      <c r="A87" s="50" t="s">
        <v>147</v>
      </c>
      <c r="B87" s="108">
        <v>311.38</v>
      </c>
      <c r="C87" s="92">
        <v>305.55</v>
      </c>
      <c r="D87" s="93">
        <v>5.83</v>
      </c>
      <c r="E87" s="60">
        <v>300</v>
      </c>
      <c r="F87" s="57"/>
      <c r="G87" s="101"/>
      <c r="H87" s="102"/>
    </row>
    <row r="88" spans="1:8" ht="14.1" customHeight="1" x14ac:dyDescent="0.25">
      <c r="A88" s="50" t="s">
        <v>238</v>
      </c>
      <c r="B88" s="108">
        <v>231.24</v>
      </c>
      <c r="C88" s="92">
        <v>231.24</v>
      </c>
      <c r="D88" s="93"/>
      <c r="E88" s="60"/>
      <c r="F88" s="57"/>
      <c r="G88" s="101"/>
      <c r="H88" s="102"/>
    </row>
    <row r="89" spans="1:8" ht="14.1" customHeight="1" x14ac:dyDescent="0.25">
      <c r="A89" s="50" t="s">
        <v>44</v>
      </c>
      <c r="B89" s="108">
        <v>4598.3999999999996</v>
      </c>
      <c r="C89" s="92">
        <v>3832</v>
      </c>
      <c r="D89" s="93">
        <v>766.4</v>
      </c>
      <c r="E89" s="60"/>
      <c r="F89" s="57"/>
      <c r="G89" s="101"/>
      <c r="H89" s="102"/>
    </row>
    <row r="90" spans="1:8" ht="14.1" customHeight="1" x14ac:dyDescent="0.25">
      <c r="A90" s="50" t="s">
        <v>148</v>
      </c>
      <c r="B90" s="108">
        <v>5500</v>
      </c>
      <c r="C90" s="92">
        <v>5500</v>
      </c>
      <c r="D90" s="93"/>
      <c r="E90" s="94">
        <v>3000</v>
      </c>
      <c r="F90" s="57"/>
      <c r="G90" s="101"/>
      <c r="H90" s="102"/>
    </row>
    <row r="91" spans="1:8" ht="14.1" customHeight="1" x14ac:dyDescent="0.25">
      <c r="A91" s="50" t="s">
        <v>149</v>
      </c>
      <c r="B91" s="108">
        <v>41.85</v>
      </c>
      <c r="C91" s="92">
        <v>41.85</v>
      </c>
      <c r="D91" s="93"/>
      <c r="E91" s="94">
        <v>200</v>
      </c>
      <c r="F91" s="57"/>
      <c r="G91" s="101"/>
      <c r="H91" s="102"/>
    </row>
    <row r="92" spans="1:8" ht="14.1" customHeight="1" x14ac:dyDescent="0.25">
      <c r="A92" s="50" t="s">
        <v>150</v>
      </c>
      <c r="B92" s="108">
        <v>60</v>
      </c>
      <c r="C92" s="92">
        <v>50</v>
      </c>
      <c r="D92" s="93">
        <v>10</v>
      </c>
      <c r="E92" s="94">
        <v>150</v>
      </c>
      <c r="F92" s="57"/>
      <c r="G92" s="101"/>
      <c r="H92" s="102"/>
    </row>
    <row r="93" spans="1:8" ht="14.1" customHeight="1" x14ac:dyDescent="0.25">
      <c r="A93" s="50" t="s">
        <v>12</v>
      </c>
      <c r="B93" s="108">
        <v>324.2</v>
      </c>
      <c r="C93" s="92">
        <v>273.7</v>
      </c>
      <c r="D93" s="93">
        <v>50.5</v>
      </c>
      <c r="E93" s="94"/>
      <c r="F93" s="57"/>
      <c r="G93" s="101"/>
      <c r="H93" s="102"/>
    </row>
    <row r="94" spans="1:8" ht="14.1" customHeight="1" x14ac:dyDescent="0.25">
      <c r="A94" s="50" t="s">
        <v>11</v>
      </c>
      <c r="B94" s="108">
        <v>180</v>
      </c>
      <c r="C94" s="92">
        <v>180</v>
      </c>
      <c r="D94" s="93"/>
      <c r="E94" s="94">
        <v>300</v>
      </c>
      <c r="F94" s="57"/>
      <c r="G94" s="101"/>
      <c r="H94" s="103"/>
    </row>
    <row r="95" spans="1:8" ht="14.1" customHeight="1" x14ac:dyDescent="0.25">
      <c r="A95" s="50" t="s">
        <v>151</v>
      </c>
      <c r="B95" s="108">
        <v>2896.67</v>
      </c>
      <c r="C95" s="92">
        <v>2896.67</v>
      </c>
      <c r="D95" s="93"/>
      <c r="E95" s="94"/>
      <c r="F95" s="57"/>
      <c r="G95" s="101"/>
      <c r="H95" s="102"/>
    </row>
    <row r="96" spans="1:8" ht="14.1" customHeight="1" x14ac:dyDescent="0.25">
      <c r="A96" s="50" t="s">
        <v>152</v>
      </c>
      <c r="B96" s="108">
        <v>99.52</v>
      </c>
      <c r="C96" s="92">
        <v>99.52</v>
      </c>
      <c r="D96" s="93"/>
      <c r="E96" s="94">
        <v>1500</v>
      </c>
      <c r="F96" s="57"/>
      <c r="G96" s="101"/>
      <c r="H96" s="102"/>
    </row>
    <row r="97" spans="1:8" ht="14.1" customHeight="1" x14ac:dyDescent="0.25">
      <c r="A97" s="50" t="s">
        <v>158</v>
      </c>
      <c r="B97" s="108">
        <v>1122</v>
      </c>
      <c r="C97" s="92">
        <v>1010</v>
      </c>
      <c r="D97" s="93">
        <v>112</v>
      </c>
      <c r="E97" s="94"/>
      <c r="F97" s="57"/>
      <c r="G97" s="101"/>
      <c r="H97" s="102"/>
    </row>
    <row r="98" spans="1:8" ht="14.1" customHeight="1" x14ac:dyDescent="0.25">
      <c r="A98" s="50" t="s">
        <v>159</v>
      </c>
      <c r="B98" s="108">
        <v>3435.54</v>
      </c>
      <c r="C98" s="92">
        <v>2862.95</v>
      </c>
      <c r="D98" s="93">
        <v>572.59</v>
      </c>
      <c r="E98" s="94"/>
      <c r="F98" s="57"/>
      <c r="G98" s="101"/>
      <c r="H98" s="102"/>
    </row>
    <row r="99" spans="1:8" ht="14.1" customHeight="1" x14ac:dyDescent="0.25">
      <c r="A99" s="50" t="s">
        <v>219</v>
      </c>
      <c r="B99" s="108">
        <v>122.99</v>
      </c>
      <c r="C99" s="92">
        <v>122.99</v>
      </c>
      <c r="D99" s="93"/>
      <c r="E99" s="94"/>
      <c r="F99" s="57"/>
      <c r="G99" s="101"/>
      <c r="H99" s="102"/>
    </row>
    <row r="100" spans="1:8" ht="14.1" customHeight="1" x14ac:dyDescent="0.25">
      <c r="A100" s="50" t="s">
        <v>216</v>
      </c>
      <c r="B100" s="108">
        <v>257.94</v>
      </c>
      <c r="C100" s="92">
        <v>214.95</v>
      </c>
      <c r="D100" s="93">
        <v>42.99</v>
      </c>
      <c r="E100" s="94"/>
      <c r="F100" s="57"/>
      <c r="G100" s="101"/>
      <c r="H100" s="102"/>
    </row>
    <row r="101" spans="1:8" ht="14.1" customHeight="1" x14ac:dyDescent="0.25">
      <c r="A101" s="50"/>
      <c r="B101" s="108"/>
      <c r="C101" s="92"/>
      <c r="D101" s="93"/>
      <c r="E101" s="94"/>
      <c r="F101" s="57"/>
      <c r="G101" s="101"/>
      <c r="H101" s="102"/>
    </row>
    <row r="102" spans="1:8" ht="14.1" customHeight="1" x14ac:dyDescent="0.25">
      <c r="A102" s="50" t="s">
        <v>153</v>
      </c>
      <c r="B102" s="108"/>
      <c r="C102" s="92"/>
      <c r="D102" s="93"/>
      <c r="E102" s="104"/>
      <c r="F102" s="57"/>
      <c r="G102" s="101"/>
      <c r="H102" s="102"/>
    </row>
    <row r="103" spans="1:8" ht="14.1" customHeight="1" x14ac:dyDescent="0.25">
      <c r="A103" s="50" t="s">
        <v>154</v>
      </c>
      <c r="B103" s="108"/>
      <c r="C103" s="92"/>
      <c r="D103" s="93"/>
      <c r="E103" s="104"/>
      <c r="F103" s="57"/>
      <c r="G103" s="50"/>
      <c r="H103" s="50"/>
    </row>
    <row r="104" spans="1:8" ht="14.1" customHeight="1" x14ac:dyDescent="0.25">
      <c r="A104" s="50" t="s">
        <v>155</v>
      </c>
      <c r="B104" s="108"/>
      <c r="C104" s="92"/>
      <c r="D104" s="93"/>
      <c r="E104" s="104"/>
      <c r="F104" s="57"/>
      <c r="G104" s="50"/>
      <c r="H104" s="50"/>
    </row>
    <row r="105" spans="1:8" ht="14.1" customHeight="1" x14ac:dyDescent="0.25">
      <c r="A105" s="50"/>
      <c r="B105" s="69"/>
      <c r="C105" s="92"/>
      <c r="D105" s="93"/>
      <c r="E105" s="104"/>
      <c r="F105" s="57"/>
      <c r="G105" s="50"/>
      <c r="H105" s="50"/>
    </row>
    <row r="106" spans="1:8" ht="14.1" customHeight="1" x14ac:dyDescent="0.25">
      <c r="A106" s="50" t="s">
        <v>160</v>
      </c>
      <c r="B106" s="69">
        <f>SUM(B31:B105)</f>
        <v>34524.949999999997</v>
      </c>
      <c r="C106" s="69">
        <f>SUM(C31:C104)</f>
        <v>32649.770000000004</v>
      </c>
      <c r="D106" s="69">
        <f>SUM(D31:D104)</f>
        <v>1875.18</v>
      </c>
      <c r="E106" s="105"/>
      <c r="F106" s="57"/>
      <c r="G106" s="100"/>
      <c r="H106" s="10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92FB-0816-4EF5-B0A7-9E6455463530}">
  <dimension ref="A1:C43"/>
  <sheetViews>
    <sheetView topLeftCell="A23" workbookViewId="0">
      <selection activeCell="A23" sqref="A23"/>
    </sheetView>
  </sheetViews>
  <sheetFormatPr defaultRowHeight="15" x14ac:dyDescent="0.25"/>
  <cols>
    <col min="1" max="1" width="39.42578125" customWidth="1"/>
    <col min="2" max="2" width="13.28515625" customWidth="1"/>
    <col min="3" max="3" width="14.7109375" customWidth="1"/>
  </cols>
  <sheetData>
    <row r="1" spans="1:3" x14ac:dyDescent="0.25">
      <c r="A1" s="1" t="s">
        <v>25</v>
      </c>
      <c r="B1" s="2"/>
    </row>
    <row r="2" spans="1:3" x14ac:dyDescent="0.25">
      <c r="A2" s="3">
        <v>43497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B5" s="2"/>
    </row>
    <row r="6" spans="1:3" x14ac:dyDescent="0.25">
      <c r="A6" s="6"/>
      <c r="B6" s="7"/>
      <c r="C6" s="6"/>
    </row>
    <row r="7" spans="1:3" ht="15.75" thickBot="1" x14ac:dyDescent="0.3">
      <c r="A7" s="14"/>
      <c r="B7" s="15">
        <f>SUM(B5:B6)</f>
        <v>0</v>
      </c>
    </row>
    <row r="8" spans="1:3" ht="15.75" thickBot="1" x14ac:dyDescent="0.3">
      <c r="B8" s="2"/>
    </row>
    <row r="9" spans="1:3" x14ac:dyDescent="0.25">
      <c r="A9" s="43" t="s">
        <v>4</v>
      </c>
      <c r="B9" s="45"/>
      <c r="C9" s="46"/>
    </row>
    <row r="10" spans="1:3" x14ac:dyDescent="0.25">
      <c r="A10" s="10" t="s">
        <v>269</v>
      </c>
      <c r="B10" s="11">
        <v>7</v>
      </c>
      <c r="C10" s="10" t="s">
        <v>3</v>
      </c>
    </row>
    <row r="11" spans="1:3" x14ac:dyDescent="0.25">
      <c r="A11" s="10" t="s">
        <v>270</v>
      </c>
      <c r="B11" s="7">
        <v>58</v>
      </c>
      <c r="C11" s="6" t="s">
        <v>3</v>
      </c>
    </row>
    <row r="12" spans="1:3" x14ac:dyDescent="0.25">
      <c r="A12" s="12" t="s">
        <v>271</v>
      </c>
      <c r="B12" s="11">
        <v>61.2</v>
      </c>
      <c r="C12" s="10" t="s">
        <v>3</v>
      </c>
    </row>
    <row r="13" spans="1:3" x14ac:dyDescent="0.25">
      <c r="A13" s="13" t="s">
        <v>272</v>
      </c>
      <c r="B13" s="7">
        <v>463.17</v>
      </c>
      <c r="C13" s="13" t="s">
        <v>199</v>
      </c>
    </row>
    <row r="14" spans="1:3" x14ac:dyDescent="0.25">
      <c r="A14" s="6" t="s">
        <v>163</v>
      </c>
      <c r="B14" s="7">
        <v>692.87</v>
      </c>
      <c r="C14" s="6" t="s">
        <v>3</v>
      </c>
    </row>
    <row r="15" spans="1:3" x14ac:dyDescent="0.25">
      <c r="A15" s="12" t="s">
        <v>100</v>
      </c>
      <c r="B15" s="11">
        <v>20</v>
      </c>
      <c r="C15" s="12" t="s">
        <v>3</v>
      </c>
    </row>
    <row r="16" spans="1:3" x14ac:dyDescent="0.25">
      <c r="A16" s="9" t="s">
        <v>98</v>
      </c>
      <c r="B16" s="11">
        <v>31.89</v>
      </c>
      <c r="C16" s="12" t="s">
        <v>3</v>
      </c>
    </row>
    <row r="17" spans="1:3" x14ac:dyDescent="0.25">
      <c r="A17" s="9" t="s">
        <v>276</v>
      </c>
      <c r="B17" s="11">
        <v>29.89</v>
      </c>
      <c r="C17" s="6" t="s">
        <v>3</v>
      </c>
    </row>
    <row r="18" spans="1:3" x14ac:dyDescent="0.25">
      <c r="A18" s="9" t="s">
        <v>277</v>
      </c>
      <c r="B18" s="2">
        <v>309</v>
      </c>
      <c r="C18" s="6" t="s">
        <v>3</v>
      </c>
    </row>
    <row r="19" spans="1:3" x14ac:dyDescent="0.25">
      <c r="A19" s="9"/>
      <c r="B19" s="11"/>
      <c r="C19" s="6"/>
    </row>
    <row r="20" spans="1:3" x14ac:dyDescent="0.25">
      <c r="A20" s="9"/>
      <c r="B20" s="11"/>
      <c r="C20" s="6" t="s">
        <v>259</v>
      </c>
    </row>
    <row r="21" spans="1:3" ht="15.75" thickBot="1" x14ac:dyDescent="0.3">
      <c r="A21" s="9"/>
      <c r="B21" s="138">
        <f>SUM(B10:B20)</f>
        <v>1673.0200000000002</v>
      </c>
      <c r="C21" s="6"/>
    </row>
    <row r="22" spans="1:3" ht="15.75" thickBot="1" x14ac:dyDescent="0.3">
      <c r="A22" s="20"/>
      <c r="B22" s="21"/>
    </row>
    <row r="23" spans="1:3" ht="20.100000000000001" customHeight="1" thickBot="1" x14ac:dyDescent="0.3">
      <c r="A23" s="22" t="s">
        <v>273</v>
      </c>
      <c r="C23" s="23"/>
    </row>
    <row r="24" spans="1:3" ht="15.75" thickBot="1" x14ac:dyDescent="0.3">
      <c r="A24" s="24" t="s">
        <v>5</v>
      </c>
      <c r="B24" s="25">
        <v>17397.830000000002</v>
      </c>
      <c r="C24" s="26"/>
    </row>
    <row r="25" spans="1:3" ht="15.75" thickBot="1" x14ac:dyDescent="0.3">
      <c r="A25" s="27" t="s">
        <v>6</v>
      </c>
      <c r="B25" s="28">
        <v>2209.87</v>
      </c>
      <c r="C25" s="26"/>
    </row>
    <row r="26" spans="1:3" ht="15.75" thickBot="1" x14ac:dyDescent="0.3">
      <c r="A26" s="20" t="s">
        <v>7</v>
      </c>
      <c r="B26" s="29">
        <f>SUM(B24:B25)</f>
        <v>19607.7</v>
      </c>
      <c r="C26" s="26"/>
    </row>
    <row r="27" spans="1:3" ht="15.75" thickBot="1" x14ac:dyDescent="0.3">
      <c r="A27" s="23"/>
      <c r="B27" s="30"/>
      <c r="C27" s="26"/>
    </row>
    <row r="28" spans="1:3" ht="15.75" thickBot="1" x14ac:dyDescent="0.3">
      <c r="A28" s="20" t="s">
        <v>205</v>
      </c>
      <c r="B28" s="2"/>
      <c r="C28" s="26"/>
    </row>
    <row r="29" spans="1:3" ht="15.75" thickBot="1" x14ac:dyDescent="0.3">
      <c r="A29" s="14" t="s">
        <v>9</v>
      </c>
      <c r="B29" s="5">
        <v>57586.14</v>
      </c>
      <c r="C29" s="26"/>
    </row>
    <row r="30" spans="1:3" ht="15.75" thickBot="1" x14ac:dyDescent="0.3">
      <c r="A30" s="23"/>
      <c r="B30" s="21"/>
      <c r="C30" s="26"/>
    </row>
    <row r="31" spans="1:3" ht="15.75" thickBot="1" x14ac:dyDescent="0.3">
      <c r="A31" s="4" t="s">
        <v>10</v>
      </c>
      <c r="B31" s="2"/>
      <c r="C31" s="26"/>
    </row>
    <row r="32" spans="1:3" ht="15.75" thickBot="1" x14ac:dyDescent="0.3">
      <c r="A32" s="4" t="s">
        <v>11</v>
      </c>
      <c r="B32" s="47">
        <v>0</v>
      </c>
      <c r="C32" s="32"/>
    </row>
    <row r="33" spans="1:3" ht="15.75" thickBot="1" x14ac:dyDescent="0.3">
      <c r="A33" s="24" t="s">
        <v>12</v>
      </c>
      <c r="B33" s="11">
        <v>450.65</v>
      </c>
      <c r="C33" s="32"/>
    </row>
    <row r="34" spans="1:3" ht="15.75" thickBot="1" x14ac:dyDescent="0.3">
      <c r="A34" s="24" t="s">
        <v>46</v>
      </c>
      <c r="B34" s="11">
        <v>13058.69</v>
      </c>
      <c r="C34" s="32"/>
    </row>
    <row r="35" spans="1:3" x14ac:dyDescent="0.25">
      <c r="A35" s="33" t="s">
        <v>15</v>
      </c>
      <c r="B35" s="34">
        <v>10265.98</v>
      </c>
      <c r="C35" s="32"/>
    </row>
    <row r="36" spans="1:3" x14ac:dyDescent="0.25">
      <c r="A36" s="35" t="s">
        <v>16</v>
      </c>
      <c r="B36" s="34">
        <v>250</v>
      </c>
      <c r="C36" s="32"/>
    </row>
    <row r="37" spans="1:3" x14ac:dyDescent="0.25">
      <c r="A37" s="35" t="s">
        <v>17</v>
      </c>
      <c r="B37" s="36">
        <v>2393</v>
      </c>
      <c r="C37" s="32"/>
    </row>
    <row r="38" spans="1:3" x14ac:dyDescent="0.25">
      <c r="A38" s="40" t="s">
        <v>18</v>
      </c>
      <c r="B38" s="42">
        <v>1551.78</v>
      </c>
      <c r="C38" s="32"/>
    </row>
    <row r="39" spans="1:3" x14ac:dyDescent="0.25">
      <c r="A39" s="41" t="s">
        <v>29</v>
      </c>
      <c r="B39" s="42">
        <v>288.62</v>
      </c>
      <c r="C39" s="32"/>
    </row>
    <row r="40" spans="1:3" x14ac:dyDescent="0.25">
      <c r="A40" s="35" t="s">
        <v>169</v>
      </c>
      <c r="B40" s="42">
        <v>1868</v>
      </c>
      <c r="C40" s="32"/>
    </row>
    <row r="41" spans="1:3" x14ac:dyDescent="0.25">
      <c r="A41" s="35" t="s">
        <v>278</v>
      </c>
      <c r="B41" s="42">
        <v>100</v>
      </c>
      <c r="C41" s="32"/>
    </row>
    <row r="42" spans="1:3" x14ac:dyDescent="0.25">
      <c r="A42" s="35" t="s">
        <v>199</v>
      </c>
      <c r="B42" s="42">
        <v>72.040000000000006</v>
      </c>
      <c r="C42" s="32"/>
    </row>
    <row r="43" spans="1:3" x14ac:dyDescent="0.25">
      <c r="A43" s="37" t="s">
        <v>20</v>
      </c>
      <c r="B43" s="38">
        <v>25512.76</v>
      </c>
      <c r="C43" s="3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BB55-8D87-467E-B69D-F8027A8E3478}">
  <dimension ref="A1:K107"/>
  <sheetViews>
    <sheetView topLeftCell="A32" workbookViewId="0">
      <selection activeCell="H49" sqref="H49"/>
    </sheetView>
  </sheetViews>
  <sheetFormatPr defaultRowHeight="15" x14ac:dyDescent="0.25"/>
  <cols>
    <col min="1" max="1" width="25.85546875" customWidth="1"/>
    <col min="2" max="2" width="10.140625" customWidth="1"/>
    <col min="3" max="3" width="10.5703125" customWidth="1"/>
    <col min="5" max="5" width="9.28515625" customWidth="1"/>
    <col min="6" max="6" width="1.5703125" customWidth="1"/>
    <col min="8" max="8" width="11.28515625" customWidth="1"/>
  </cols>
  <sheetData>
    <row r="1" spans="1:8" ht="14.1" customHeight="1" thickBot="1" x14ac:dyDescent="0.3">
      <c r="A1" s="128" t="s">
        <v>274</v>
      </c>
      <c r="B1" s="49"/>
      <c r="C1" s="49"/>
      <c r="D1" s="49"/>
      <c r="E1" s="49"/>
      <c r="F1" s="49"/>
      <c r="G1" s="50"/>
      <c r="H1" s="50"/>
    </row>
    <row r="2" spans="1:8" ht="14.1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126" t="s">
        <v>273</v>
      </c>
      <c r="H2" s="55"/>
    </row>
    <row r="3" spans="1:8" ht="14.1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8" ht="14.1" customHeight="1" x14ac:dyDescent="0.25">
      <c r="A4" s="50" t="s">
        <v>65</v>
      </c>
      <c r="B4" s="69">
        <v>1446</v>
      </c>
      <c r="C4" s="50"/>
      <c r="D4" s="50"/>
      <c r="E4" s="60"/>
      <c r="F4" s="57"/>
      <c r="G4" s="61" t="s">
        <v>66</v>
      </c>
      <c r="H4" s="62">
        <v>17397.830000000002</v>
      </c>
    </row>
    <row r="5" spans="1:8" ht="14.1" customHeight="1" thickBot="1" x14ac:dyDescent="0.3">
      <c r="A5" s="50" t="s">
        <v>67</v>
      </c>
      <c r="B5" s="69"/>
      <c r="C5" s="50"/>
      <c r="D5" s="50"/>
      <c r="E5" s="60"/>
      <c r="F5" s="57"/>
      <c r="G5" s="63" t="s">
        <v>68</v>
      </c>
      <c r="H5" s="64">
        <f>SUM(H48)</f>
        <v>2041.17</v>
      </c>
    </row>
    <row r="6" spans="1:8" ht="14.1" customHeight="1" thickBot="1" x14ac:dyDescent="0.3">
      <c r="A6" s="50" t="s">
        <v>69</v>
      </c>
      <c r="B6" s="69">
        <v>2419.7800000000002</v>
      </c>
      <c r="C6" s="50"/>
      <c r="D6" s="50"/>
      <c r="E6" s="60"/>
      <c r="F6" s="57"/>
      <c r="G6" s="120"/>
      <c r="H6" s="127">
        <f>SUM(H4-H5)</f>
        <v>15356.660000000002</v>
      </c>
    </row>
    <row r="7" spans="1:8" ht="14.1" customHeight="1" x14ac:dyDescent="0.25">
      <c r="A7" s="50" t="s">
        <v>70</v>
      </c>
      <c r="B7" s="69">
        <v>217.46</v>
      </c>
      <c r="C7" s="50"/>
      <c r="D7" s="50"/>
      <c r="E7" s="60"/>
      <c r="F7" s="57"/>
      <c r="G7" s="66"/>
      <c r="H7" s="62"/>
    </row>
    <row r="8" spans="1:8" ht="14.1" customHeight="1" x14ac:dyDescent="0.25">
      <c r="A8" s="50" t="s">
        <v>71</v>
      </c>
      <c r="B8" s="69">
        <v>1.01</v>
      </c>
      <c r="C8" s="50"/>
      <c r="D8" s="50"/>
      <c r="E8" s="60"/>
      <c r="F8" s="57"/>
      <c r="G8" s="66"/>
      <c r="H8" s="68"/>
    </row>
    <row r="9" spans="1:8" ht="14.1" customHeight="1" x14ac:dyDescent="0.25">
      <c r="A9" s="50" t="s">
        <v>73</v>
      </c>
      <c r="B9" s="69">
        <v>1500</v>
      </c>
      <c r="C9" s="50"/>
      <c r="D9" s="50"/>
      <c r="E9" s="60"/>
      <c r="F9" s="57"/>
      <c r="G9" s="61" t="s">
        <v>72</v>
      </c>
      <c r="H9" s="62">
        <v>2209.87</v>
      </c>
    </row>
    <row r="10" spans="1:8" ht="14.1" customHeight="1" x14ac:dyDescent="0.25">
      <c r="A10" s="50" t="s">
        <v>74</v>
      </c>
      <c r="B10" s="69">
        <v>535.21</v>
      </c>
      <c r="C10" s="50"/>
      <c r="D10" s="50"/>
      <c r="E10" s="60"/>
      <c r="F10" s="57"/>
      <c r="G10" s="61"/>
      <c r="H10" s="62"/>
    </row>
    <row r="11" spans="1:8" ht="14.1" customHeight="1" x14ac:dyDescent="0.25">
      <c r="A11" s="50" t="s">
        <v>12</v>
      </c>
      <c r="B11" s="69">
        <v>300</v>
      </c>
      <c r="C11" s="50"/>
      <c r="D11" s="50"/>
      <c r="E11" s="60"/>
      <c r="F11" s="57"/>
      <c r="G11" s="61" t="s">
        <v>75</v>
      </c>
      <c r="H11" s="62">
        <v>57586.14</v>
      </c>
    </row>
    <row r="12" spans="1:8" ht="14.1" customHeight="1" x14ac:dyDescent="0.25">
      <c r="A12" s="50" t="s">
        <v>11</v>
      </c>
      <c r="B12" s="69"/>
      <c r="C12" s="50"/>
      <c r="D12" s="50"/>
      <c r="E12" s="60"/>
      <c r="F12" s="57"/>
      <c r="G12" s="61" t="s">
        <v>207</v>
      </c>
      <c r="H12" s="62"/>
    </row>
    <row r="13" spans="1:8" ht="14.1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58"/>
      <c r="H13" s="62"/>
    </row>
    <row r="14" spans="1:8" ht="14.1" customHeight="1" x14ac:dyDescent="0.25">
      <c r="A14" s="50" t="s">
        <v>78</v>
      </c>
      <c r="B14" s="69">
        <v>4166.4799999999996</v>
      </c>
      <c r="C14" s="50"/>
      <c r="D14" s="50"/>
      <c r="E14" s="60"/>
      <c r="F14" s="57"/>
      <c r="G14" s="70" t="s">
        <v>77</v>
      </c>
      <c r="H14" s="71">
        <f>SUM(H6)+H9+H11</f>
        <v>75152.67</v>
      </c>
    </row>
    <row r="15" spans="1:8" ht="14.1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129"/>
      <c r="H15" s="133"/>
    </row>
    <row r="16" spans="1:8" ht="14.1" customHeight="1" x14ac:dyDescent="0.25">
      <c r="A16" s="50" t="s">
        <v>236</v>
      </c>
      <c r="B16" s="69">
        <v>231.24</v>
      </c>
      <c r="C16" s="50"/>
      <c r="D16" s="50"/>
      <c r="E16" s="60"/>
      <c r="F16" s="57"/>
      <c r="G16" s="130"/>
      <c r="H16" s="134"/>
    </row>
    <row r="17" spans="1:8" ht="14.1" customHeight="1" x14ac:dyDescent="0.25">
      <c r="A17" s="50"/>
      <c r="B17" s="50"/>
      <c r="C17" s="50"/>
      <c r="D17" s="50"/>
      <c r="E17" s="60"/>
      <c r="F17" s="57"/>
      <c r="G17" s="130"/>
      <c r="H17" s="134"/>
    </row>
    <row r="18" spans="1:8" ht="14.1" customHeight="1" x14ac:dyDescent="0.25">
      <c r="A18" s="50" t="s">
        <v>79</v>
      </c>
      <c r="B18" s="69">
        <v>4003.2</v>
      </c>
      <c r="C18" s="50"/>
      <c r="D18" s="50"/>
      <c r="E18" s="60"/>
      <c r="F18" s="57"/>
      <c r="G18" s="131"/>
      <c r="H18" s="135"/>
    </row>
    <row r="19" spans="1:8" ht="14.1" customHeight="1" x14ac:dyDescent="0.25">
      <c r="A19" s="50" t="s">
        <v>80</v>
      </c>
      <c r="B19" s="69"/>
      <c r="C19" s="50"/>
      <c r="D19" s="50"/>
      <c r="E19" s="60"/>
      <c r="F19" s="57"/>
      <c r="G19" s="132"/>
      <c r="H19" s="136"/>
    </row>
    <row r="20" spans="1:8" ht="14.1" customHeight="1" x14ac:dyDescent="0.25">
      <c r="A20" s="75" t="s">
        <v>81</v>
      </c>
      <c r="B20" s="76">
        <f>SUM(B3:B19)</f>
        <v>16439.71</v>
      </c>
      <c r="C20" s="50"/>
      <c r="D20" s="50"/>
      <c r="E20" s="77">
        <f>SUM(E4:E19)</f>
        <v>0</v>
      </c>
      <c r="F20" s="57"/>
      <c r="G20" s="78" t="s">
        <v>82</v>
      </c>
      <c r="H20" s="79">
        <v>67710.929999999993</v>
      </c>
    </row>
    <row r="21" spans="1:8" ht="14.1" customHeight="1" x14ac:dyDescent="0.25">
      <c r="A21" s="75" t="s">
        <v>83</v>
      </c>
      <c r="B21" s="50"/>
      <c r="C21" s="50"/>
      <c r="D21" s="50"/>
      <c r="E21" s="56"/>
      <c r="F21" s="57"/>
      <c r="G21" s="80"/>
      <c r="H21" s="80"/>
    </row>
    <row r="22" spans="1:8" ht="14.1" customHeight="1" x14ac:dyDescent="0.25">
      <c r="A22" s="50" t="s">
        <v>84</v>
      </c>
      <c r="B22" s="65">
        <v>13987.5</v>
      </c>
      <c r="C22" s="50"/>
      <c r="D22" s="50"/>
      <c r="E22" s="56"/>
      <c r="F22" s="57"/>
      <c r="G22" s="81" t="s">
        <v>85</v>
      </c>
      <c r="H22" s="81"/>
    </row>
    <row r="23" spans="1:8" ht="14.1" customHeight="1" x14ac:dyDescent="0.25">
      <c r="A23" s="50" t="s">
        <v>86</v>
      </c>
      <c r="B23" s="65">
        <v>13212.5</v>
      </c>
      <c r="C23" s="50"/>
      <c r="D23" s="50"/>
      <c r="E23" s="56"/>
      <c r="F23" s="57"/>
      <c r="G23" s="81" t="s">
        <v>87</v>
      </c>
      <c r="H23" s="82">
        <f>SUM(B26)</f>
        <v>43639.71</v>
      </c>
    </row>
    <row r="24" spans="1:8" ht="14.1" customHeight="1" x14ac:dyDescent="0.25">
      <c r="A24" s="50" t="s">
        <v>88</v>
      </c>
      <c r="B24" s="50"/>
      <c r="C24" s="50"/>
      <c r="D24" s="50"/>
      <c r="E24" s="56"/>
      <c r="F24" s="57"/>
      <c r="G24" s="80" t="s">
        <v>89</v>
      </c>
      <c r="H24" s="83"/>
    </row>
    <row r="25" spans="1:8" ht="14.1" customHeight="1" x14ac:dyDescent="0.25">
      <c r="A25" s="50" t="s">
        <v>90</v>
      </c>
      <c r="B25" s="69"/>
      <c r="C25" s="50"/>
      <c r="D25" s="50"/>
      <c r="E25" s="56"/>
      <c r="F25" s="57"/>
      <c r="G25" s="84"/>
      <c r="H25" s="85">
        <f>SUM(H23:H24)</f>
        <v>43639.71</v>
      </c>
    </row>
    <row r="26" spans="1:8" ht="14.1" customHeight="1" x14ac:dyDescent="0.25">
      <c r="A26" s="75" t="s">
        <v>87</v>
      </c>
      <c r="B26" s="76">
        <f>SUM(B20:B23)</f>
        <v>43639.71</v>
      </c>
      <c r="C26" s="50"/>
      <c r="D26" s="50"/>
      <c r="E26" s="56"/>
      <c r="F26" s="57"/>
      <c r="G26" s="86" t="s">
        <v>91</v>
      </c>
      <c r="H26" s="86"/>
    </row>
    <row r="27" spans="1:8" ht="14.1" customHeight="1" x14ac:dyDescent="0.25">
      <c r="A27" s="50"/>
      <c r="B27" s="50"/>
      <c r="C27" s="50"/>
      <c r="D27" s="50"/>
      <c r="E27" s="56"/>
      <c r="F27" s="57"/>
      <c r="G27" s="86" t="s">
        <v>92</v>
      </c>
      <c r="H27" s="87">
        <f>SUM(B107)</f>
        <v>36197.97</v>
      </c>
    </row>
    <row r="28" spans="1:8" ht="14.1" customHeight="1" x14ac:dyDescent="0.25">
      <c r="A28" s="51" t="s">
        <v>93</v>
      </c>
      <c r="B28" s="50"/>
      <c r="C28" s="50"/>
      <c r="D28" s="50"/>
      <c r="E28" s="56"/>
      <c r="F28" s="57"/>
      <c r="G28" s="80" t="s">
        <v>89</v>
      </c>
      <c r="H28" s="83"/>
    </row>
    <row r="29" spans="1:8" ht="14.1" customHeight="1" x14ac:dyDescent="0.25">
      <c r="A29" s="50"/>
      <c r="B29" s="88" t="s">
        <v>94</v>
      </c>
      <c r="C29" s="89" t="s">
        <v>95</v>
      </c>
      <c r="D29" s="90" t="s">
        <v>96</v>
      </c>
      <c r="E29" s="52" t="s">
        <v>63</v>
      </c>
      <c r="F29" s="57"/>
      <c r="G29" s="84"/>
      <c r="H29" s="91">
        <f>SUM(H27)-H28</f>
        <v>36197.97</v>
      </c>
    </row>
    <row r="30" spans="1:8" ht="14.1" customHeight="1" x14ac:dyDescent="0.25">
      <c r="A30" s="49" t="s">
        <v>97</v>
      </c>
      <c r="B30" s="88"/>
      <c r="C30" s="89"/>
      <c r="D30" s="90"/>
      <c r="E30" s="52"/>
      <c r="F30" s="57"/>
    </row>
    <row r="31" spans="1:8" ht="14.1" customHeight="1" x14ac:dyDescent="0.25">
      <c r="A31" s="50" t="s">
        <v>98</v>
      </c>
      <c r="B31" s="108">
        <v>645.17999999999995</v>
      </c>
      <c r="C31" s="92">
        <v>645.17999999999995</v>
      </c>
      <c r="D31" s="93"/>
      <c r="E31" s="94">
        <v>700</v>
      </c>
      <c r="F31" s="57"/>
      <c r="G31" s="95" t="s">
        <v>99</v>
      </c>
      <c r="H31" s="96">
        <f>SUM(H20)+H25-H29</f>
        <v>75152.669999999984</v>
      </c>
    </row>
    <row r="32" spans="1:8" ht="14.1" customHeight="1" x14ac:dyDescent="0.25">
      <c r="A32" s="50" t="s">
        <v>156</v>
      </c>
      <c r="B32" s="108">
        <v>7482.26</v>
      </c>
      <c r="C32" s="92">
        <v>7482.26</v>
      </c>
      <c r="D32" s="93"/>
      <c r="E32" s="94">
        <v>8000</v>
      </c>
      <c r="F32" s="57"/>
      <c r="H32" s="117" t="s">
        <v>220</v>
      </c>
    </row>
    <row r="33" spans="1:11" ht="14.1" customHeight="1" x14ac:dyDescent="0.25">
      <c r="A33" s="50" t="s">
        <v>100</v>
      </c>
      <c r="B33" s="108">
        <v>220</v>
      </c>
      <c r="C33" s="92">
        <v>220</v>
      </c>
      <c r="D33" s="93"/>
      <c r="E33" s="94">
        <v>240</v>
      </c>
      <c r="F33" s="57"/>
    </row>
    <row r="34" spans="1:11" ht="14.1" customHeight="1" x14ac:dyDescent="0.25">
      <c r="A34" s="50" t="s">
        <v>101</v>
      </c>
      <c r="B34" s="108">
        <v>48</v>
      </c>
      <c r="C34" s="92">
        <v>40</v>
      </c>
      <c r="D34" s="93">
        <v>8</v>
      </c>
      <c r="E34" s="94">
        <v>150</v>
      </c>
      <c r="F34" s="57"/>
    </row>
    <row r="35" spans="1:11" ht="14.1" customHeight="1" x14ac:dyDescent="0.25">
      <c r="A35" s="50"/>
      <c r="B35" s="108"/>
      <c r="C35" s="92"/>
      <c r="D35" s="93"/>
      <c r="E35" s="60"/>
      <c r="F35" s="57"/>
      <c r="G35" s="97" t="s">
        <v>102</v>
      </c>
      <c r="H35" s="97"/>
    </row>
    <row r="36" spans="1:11" ht="14.1" customHeight="1" x14ac:dyDescent="0.25">
      <c r="A36" s="49" t="s">
        <v>103</v>
      </c>
      <c r="B36" s="108"/>
      <c r="C36" s="92"/>
      <c r="D36" s="93"/>
      <c r="E36" s="60"/>
      <c r="F36" s="57"/>
      <c r="G36" s="97">
        <v>1756</v>
      </c>
      <c r="H36" s="107">
        <v>200</v>
      </c>
    </row>
    <row r="37" spans="1:11" ht="14.1" customHeight="1" x14ac:dyDescent="0.25">
      <c r="A37" s="50" t="s">
        <v>104</v>
      </c>
      <c r="B37" s="108">
        <v>139.94999999999999</v>
      </c>
      <c r="C37" s="92">
        <v>139.94999999999999</v>
      </c>
      <c r="D37" s="93"/>
      <c r="E37" s="60">
        <v>425</v>
      </c>
      <c r="F37" s="57"/>
      <c r="G37" s="97">
        <v>1765</v>
      </c>
      <c r="H37" s="107">
        <v>41.85</v>
      </c>
    </row>
    <row r="38" spans="1:11" ht="14.1" customHeight="1" x14ac:dyDescent="0.25">
      <c r="A38" s="50" t="s">
        <v>105</v>
      </c>
      <c r="B38" s="108">
        <v>404.45</v>
      </c>
      <c r="C38" s="92">
        <v>354.45</v>
      </c>
      <c r="D38" s="93">
        <v>50</v>
      </c>
      <c r="E38" s="60">
        <v>200</v>
      </c>
      <c r="F38" s="57"/>
      <c r="G38" s="97">
        <v>1772</v>
      </c>
      <c r="H38" s="107">
        <v>87.1</v>
      </c>
    </row>
    <row r="39" spans="1:11" ht="14.1" customHeight="1" x14ac:dyDescent="0.25">
      <c r="A39" s="50"/>
      <c r="B39" s="108"/>
      <c r="C39" s="92"/>
      <c r="D39" s="93"/>
      <c r="E39" s="60"/>
      <c r="F39" s="57"/>
      <c r="G39" s="97">
        <v>1775</v>
      </c>
      <c r="H39" s="107">
        <v>39.200000000000003</v>
      </c>
    </row>
    <row r="40" spans="1:11" ht="14.1" customHeight="1" x14ac:dyDescent="0.25">
      <c r="A40" s="49" t="s">
        <v>106</v>
      </c>
      <c r="B40" s="108"/>
      <c r="C40" s="92"/>
      <c r="D40" s="93"/>
      <c r="E40" s="60"/>
      <c r="F40" s="57"/>
      <c r="G40" s="97">
        <v>1777</v>
      </c>
      <c r="H40" s="107">
        <v>7</v>
      </c>
    </row>
    <row r="41" spans="1:11" ht="14.1" customHeight="1" x14ac:dyDescent="0.25">
      <c r="A41" s="50" t="s">
        <v>107</v>
      </c>
      <c r="B41" s="108">
        <v>150</v>
      </c>
      <c r="C41" s="92">
        <v>150</v>
      </c>
      <c r="D41" s="93"/>
      <c r="E41" s="60">
        <v>700</v>
      </c>
      <c r="F41" s="57"/>
      <c r="G41" s="97">
        <v>1778</v>
      </c>
      <c r="H41" s="107">
        <v>58</v>
      </c>
    </row>
    <row r="42" spans="1:11" ht="14.1" customHeight="1" x14ac:dyDescent="0.25">
      <c r="A42" s="50" t="s">
        <v>108</v>
      </c>
      <c r="B42" s="108">
        <v>240</v>
      </c>
      <c r="C42" s="92">
        <v>200</v>
      </c>
      <c r="D42" s="93">
        <v>40</v>
      </c>
      <c r="E42" s="60"/>
      <c r="F42" s="57"/>
      <c r="G42" s="97">
        <v>1779</v>
      </c>
      <c r="H42" s="107">
        <v>61.2</v>
      </c>
      <c r="K42" t="s">
        <v>259</v>
      </c>
    </row>
    <row r="43" spans="1:11" ht="14.1" customHeight="1" x14ac:dyDescent="0.25">
      <c r="A43" s="50"/>
      <c r="B43" s="108"/>
      <c r="C43" s="92"/>
      <c r="D43" s="93"/>
      <c r="E43" s="60"/>
      <c r="F43" s="57"/>
      <c r="G43" s="97">
        <v>1780</v>
      </c>
      <c r="H43" s="107">
        <v>463.17</v>
      </c>
    </row>
    <row r="44" spans="1:11" ht="14.1" customHeight="1" x14ac:dyDescent="0.25">
      <c r="A44" s="49" t="s">
        <v>109</v>
      </c>
      <c r="B44" s="108"/>
      <c r="C44" s="92"/>
      <c r="D44" s="93"/>
      <c r="E44" s="60"/>
      <c r="F44" s="57"/>
      <c r="G44" s="97">
        <v>1781</v>
      </c>
      <c r="H44" s="107">
        <v>744.76</v>
      </c>
    </row>
    <row r="45" spans="1:11" ht="14.1" customHeight="1" x14ac:dyDescent="0.25">
      <c r="A45" s="50" t="s">
        <v>110</v>
      </c>
      <c r="B45" s="108">
        <v>657</v>
      </c>
      <c r="C45" s="92">
        <v>657</v>
      </c>
      <c r="D45" s="93"/>
      <c r="E45" s="94">
        <v>500</v>
      </c>
      <c r="F45" s="57"/>
      <c r="G45" s="97">
        <v>1782</v>
      </c>
      <c r="H45" s="107">
        <v>29.89</v>
      </c>
    </row>
    <row r="46" spans="1:11" ht="14.1" customHeight="1" x14ac:dyDescent="0.25">
      <c r="A46" s="50" t="s">
        <v>111</v>
      </c>
      <c r="B46" s="108">
        <v>366.88</v>
      </c>
      <c r="C46" s="92">
        <v>366.88</v>
      </c>
      <c r="D46" s="93"/>
      <c r="E46" s="94">
        <v>400</v>
      </c>
      <c r="F46" s="57"/>
      <c r="G46" s="97">
        <v>1873</v>
      </c>
      <c r="H46" s="107">
        <v>309</v>
      </c>
    </row>
    <row r="47" spans="1:11" ht="14.1" customHeight="1" x14ac:dyDescent="0.25">
      <c r="A47" s="50" t="s">
        <v>112</v>
      </c>
      <c r="B47" s="108">
        <v>1050</v>
      </c>
      <c r="C47" s="92">
        <v>1050</v>
      </c>
      <c r="D47" s="93"/>
      <c r="E47" s="94"/>
      <c r="F47" s="57"/>
      <c r="G47" s="97"/>
      <c r="H47" s="107"/>
    </row>
    <row r="48" spans="1:11" ht="14.1" customHeight="1" x14ac:dyDescent="0.25">
      <c r="A48" s="50" t="s">
        <v>113</v>
      </c>
      <c r="B48" s="108"/>
      <c r="C48" s="92"/>
      <c r="D48" s="93"/>
      <c r="E48" s="94"/>
      <c r="F48" s="57"/>
      <c r="G48" s="97"/>
      <c r="H48" s="139">
        <f>SUM(H36:H46)</f>
        <v>2041.17</v>
      </c>
    </row>
    <row r="49" spans="1:8" ht="14.1" customHeight="1" x14ac:dyDescent="0.25">
      <c r="A49" s="50" t="s">
        <v>114</v>
      </c>
      <c r="B49" s="108">
        <v>129.5</v>
      </c>
      <c r="C49" s="92">
        <v>129.5</v>
      </c>
      <c r="D49" s="93"/>
      <c r="E49" s="94">
        <v>250</v>
      </c>
      <c r="F49" s="57"/>
      <c r="G49" s="97"/>
      <c r="H49" s="116"/>
    </row>
    <row r="50" spans="1:8" ht="14.1" customHeight="1" x14ac:dyDescent="0.25">
      <c r="A50" s="50" t="s">
        <v>115</v>
      </c>
      <c r="B50" s="108"/>
      <c r="C50" s="92"/>
      <c r="D50" s="93"/>
      <c r="E50" s="94"/>
      <c r="F50" s="57"/>
      <c r="G50" s="97"/>
      <c r="H50" s="97"/>
    </row>
    <row r="51" spans="1:8" ht="14.1" customHeight="1" x14ac:dyDescent="0.25">
      <c r="A51" s="50" t="s">
        <v>116</v>
      </c>
      <c r="B51" s="108">
        <v>120</v>
      </c>
      <c r="C51" s="92">
        <v>100</v>
      </c>
      <c r="D51" s="93">
        <v>20</v>
      </c>
      <c r="E51" s="94">
        <v>135</v>
      </c>
      <c r="F51" s="57"/>
      <c r="G51" s="97"/>
      <c r="H51" s="98"/>
    </row>
    <row r="52" spans="1:8" ht="14.1" customHeight="1" x14ac:dyDescent="0.25">
      <c r="A52" s="50" t="s">
        <v>117</v>
      </c>
      <c r="B52" s="108"/>
      <c r="C52" s="92"/>
      <c r="D52" s="93"/>
      <c r="E52" s="94"/>
      <c r="F52" s="57"/>
      <c r="G52" s="97"/>
      <c r="H52" s="98"/>
    </row>
    <row r="53" spans="1:8" ht="14.1" customHeight="1" x14ac:dyDescent="0.25">
      <c r="A53" s="50" t="s">
        <v>118</v>
      </c>
      <c r="B53" s="108"/>
      <c r="C53" s="92"/>
      <c r="D53" s="93"/>
      <c r="E53" s="94"/>
      <c r="F53" s="57"/>
      <c r="G53" s="97"/>
      <c r="H53" s="98"/>
    </row>
    <row r="54" spans="1:8" ht="14.1" customHeight="1" x14ac:dyDescent="0.25">
      <c r="A54" s="50"/>
      <c r="B54" s="108"/>
      <c r="C54" s="92"/>
      <c r="D54" s="93"/>
      <c r="E54" s="94"/>
      <c r="F54" s="57"/>
      <c r="G54" s="97"/>
      <c r="H54" s="116"/>
    </row>
    <row r="55" spans="1:8" ht="14.1" customHeight="1" x14ac:dyDescent="0.25">
      <c r="A55" s="49" t="s">
        <v>119</v>
      </c>
      <c r="B55" s="108"/>
      <c r="C55" s="92"/>
      <c r="D55" s="93"/>
      <c r="E55" s="60"/>
      <c r="F55" s="57"/>
      <c r="G55" s="101"/>
      <c r="H55" s="116"/>
    </row>
    <row r="56" spans="1:8" ht="14.1" customHeight="1" x14ac:dyDescent="0.25">
      <c r="A56" s="50" t="s">
        <v>120</v>
      </c>
      <c r="B56" s="108">
        <v>369.95</v>
      </c>
      <c r="C56" s="92">
        <v>322</v>
      </c>
      <c r="D56" s="93">
        <v>47.95</v>
      </c>
      <c r="E56" s="94">
        <v>370</v>
      </c>
      <c r="F56" s="57"/>
      <c r="G56" s="101"/>
      <c r="H56" s="102"/>
    </row>
    <row r="57" spans="1:8" ht="14.1" customHeight="1" x14ac:dyDescent="0.25">
      <c r="A57" s="50" t="s">
        <v>121</v>
      </c>
      <c r="B57" s="108">
        <v>7</v>
      </c>
      <c r="C57" s="92">
        <v>7</v>
      </c>
      <c r="D57" s="93"/>
      <c r="E57" s="94">
        <v>12</v>
      </c>
      <c r="F57" s="57"/>
      <c r="G57" s="101"/>
      <c r="H57" s="102"/>
    </row>
    <row r="58" spans="1:8" ht="14.1" customHeight="1" x14ac:dyDescent="0.25">
      <c r="A58" s="50" t="s">
        <v>122</v>
      </c>
      <c r="B58" s="108">
        <v>136</v>
      </c>
      <c r="C58" s="92">
        <v>136</v>
      </c>
      <c r="D58" s="93"/>
      <c r="E58" s="94">
        <v>120</v>
      </c>
      <c r="F58" s="57"/>
      <c r="G58" s="101"/>
      <c r="H58" s="102"/>
    </row>
    <row r="59" spans="1:8" ht="14.1" customHeight="1" x14ac:dyDescent="0.25">
      <c r="A59" s="50" t="s">
        <v>123</v>
      </c>
      <c r="B59" s="108"/>
      <c r="C59" s="92"/>
      <c r="D59" s="93"/>
      <c r="E59" s="94">
        <v>50</v>
      </c>
      <c r="F59" s="57"/>
      <c r="G59" s="101"/>
      <c r="H59" s="102"/>
    </row>
    <row r="60" spans="1:8" ht="14.1" customHeight="1" x14ac:dyDescent="0.25">
      <c r="A60" s="50" t="s">
        <v>124</v>
      </c>
      <c r="B60" s="108">
        <v>1725</v>
      </c>
      <c r="C60" s="92">
        <v>1725</v>
      </c>
      <c r="D60" s="93"/>
      <c r="E60" s="60">
        <v>1825</v>
      </c>
      <c r="F60" s="57"/>
      <c r="G60" s="101"/>
      <c r="H60" s="102"/>
    </row>
    <row r="61" spans="1:8" ht="14.1" customHeight="1" x14ac:dyDescent="0.25">
      <c r="A61" s="50" t="s">
        <v>125</v>
      </c>
      <c r="B61" s="108">
        <v>40</v>
      </c>
      <c r="C61" s="92">
        <v>40</v>
      </c>
      <c r="D61" s="93"/>
      <c r="E61" s="60">
        <v>50</v>
      </c>
      <c r="F61" s="57"/>
      <c r="G61" s="101"/>
      <c r="H61" s="102"/>
    </row>
    <row r="62" spans="1:8" ht="14.1" customHeight="1" x14ac:dyDescent="0.25">
      <c r="A62" s="50"/>
      <c r="B62" s="108"/>
      <c r="C62" s="92"/>
      <c r="D62" s="93"/>
      <c r="E62" s="60"/>
      <c r="F62" s="57"/>
      <c r="G62" s="101"/>
      <c r="H62" s="102"/>
    </row>
    <row r="63" spans="1:8" ht="14.1" customHeight="1" x14ac:dyDescent="0.25">
      <c r="A63" s="49" t="s">
        <v>126</v>
      </c>
      <c r="B63" s="108"/>
      <c r="C63" s="92"/>
      <c r="D63" s="93"/>
      <c r="E63" s="60"/>
      <c r="F63" s="57"/>
      <c r="G63" s="101"/>
      <c r="H63" s="102"/>
    </row>
    <row r="64" spans="1:8" ht="14.1" customHeight="1" x14ac:dyDescent="0.25">
      <c r="A64" s="50" t="s">
        <v>127</v>
      </c>
      <c r="B64" s="108">
        <v>300</v>
      </c>
      <c r="C64" s="92">
        <v>300</v>
      </c>
      <c r="D64" s="93"/>
      <c r="E64" s="94">
        <v>500</v>
      </c>
      <c r="F64" s="57"/>
      <c r="G64" s="101"/>
      <c r="H64" s="102"/>
    </row>
    <row r="65" spans="1:8" ht="14.1" customHeight="1" x14ac:dyDescent="0.25">
      <c r="A65" s="50" t="s">
        <v>128</v>
      </c>
      <c r="B65" s="108">
        <v>150</v>
      </c>
      <c r="C65" s="92">
        <v>125</v>
      </c>
      <c r="D65" s="93">
        <v>25</v>
      </c>
      <c r="E65" s="94">
        <v>175</v>
      </c>
      <c r="F65" s="57"/>
      <c r="G65" s="101"/>
      <c r="H65" s="102"/>
    </row>
    <row r="66" spans="1:8" ht="14.1" customHeight="1" x14ac:dyDescent="0.25">
      <c r="A66" s="50" t="s">
        <v>129</v>
      </c>
      <c r="B66" s="108">
        <v>64.8</v>
      </c>
      <c r="C66" s="92">
        <v>54</v>
      </c>
      <c r="D66" s="93">
        <v>10.8</v>
      </c>
      <c r="E66" s="94"/>
      <c r="F66" s="57"/>
      <c r="G66" s="101"/>
      <c r="H66" s="102"/>
    </row>
    <row r="67" spans="1:8" ht="14.1" customHeight="1" x14ac:dyDescent="0.25">
      <c r="A67" s="50" t="s">
        <v>130</v>
      </c>
      <c r="B67" s="108">
        <v>309.86</v>
      </c>
      <c r="C67" s="92">
        <v>309.86</v>
      </c>
      <c r="D67" s="93"/>
      <c r="E67" s="94">
        <v>350</v>
      </c>
      <c r="F67" s="57"/>
      <c r="G67" s="101"/>
      <c r="H67" s="102"/>
    </row>
    <row r="68" spans="1:8" ht="14.1" customHeight="1" x14ac:dyDescent="0.25">
      <c r="A68" s="50"/>
      <c r="B68" s="108"/>
      <c r="C68" s="92"/>
      <c r="D68" s="93"/>
      <c r="E68" s="94"/>
      <c r="F68" s="57"/>
      <c r="G68" s="101"/>
      <c r="H68" s="102"/>
    </row>
    <row r="69" spans="1:8" ht="14.1" customHeight="1" x14ac:dyDescent="0.25">
      <c r="A69" s="49" t="s">
        <v>131</v>
      </c>
      <c r="B69" s="108"/>
      <c r="C69" s="92"/>
      <c r="D69" s="93"/>
      <c r="E69" s="60"/>
      <c r="F69" s="57"/>
      <c r="G69" s="101"/>
      <c r="H69" s="102"/>
    </row>
    <row r="70" spans="1:8" ht="14.1" customHeight="1" x14ac:dyDescent="0.25">
      <c r="A70" s="50" t="s">
        <v>132</v>
      </c>
      <c r="B70" s="108">
        <v>383.4</v>
      </c>
      <c r="C70" s="92">
        <v>319.5</v>
      </c>
      <c r="D70" s="93">
        <v>63.9</v>
      </c>
      <c r="E70" s="94">
        <v>1000</v>
      </c>
      <c r="F70" s="57"/>
      <c r="G70" s="101"/>
      <c r="H70" s="102"/>
    </row>
    <row r="71" spans="1:8" ht="14.1" customHeight="1" x14ac:dyDescent="0.25">
      <c r="A71" s="50" t="s">
        <v>217</v>
      </c>
      <c r="B71" s="108">
        <v>427</v>
      </c>
      <c r="C71" s="92">
        <v>427</v>
      </c>
      <c r="D71" s="93"/>
      <c r="E71" s="94"/>
      <c r="F71" s="57"/>
      <c r="G71" s="101"/>
      <c r="H71" s="102"/>
    </row>
    <row r="72" spans="1:8" ht="14.1" customHeight="1" x14ac:dyDescent="0.25">
      <c r="A72" s="50" t="s">
        <v>134</v>
      </c>
      <c r="B72" s="108">
        <v>543.6</v>
      </c>
      <c r="C72" s="92">
        <v>453</v>
      </c>
      <c r="D72" s="93">
        <v>90.6</v>
      </c>
      <c r="E72" s="94">
        <v>1000</v>
      </c>
      <c r="F72" s="57"/>
      <c r="G72" s="101"/>
      <c r="H72" s="102"/>
    </row>
    <row r="73" spans="1:8" ht="14.1" customHeight="1" x14ac:dyDescent="0.25">
      <c r="A73" s="50" t="s">
        <v>135</v>
      </c>
      <c r="B73" s="108"/>
      <c r="C73" s="92"/>
      <c r="D73" s="93"/>
      <c r="E73" s="94">
        <v>250</v>
      </c>
      <c r="F73" s="57"/>
      <c r="G73" s="101"/>
      <c r="H73" s="102"/>
    </row>
    <row r="74" spans="1:8" ht="14.1" customHeight="1" x14ac:dyDescent="0.25">
      <c r="A74" s="50" t="s">
        <v>136</v>
      </c>
      <c r="B74" s="108">
        <v>40</v>
      </c>
      <c r="C74" s="92">
        <v>40</v>
      </c>
      <c r="D74" s="93"/>
      <c r="E74" s="94"/>
      <c r="F74" s="57"/>
      <c r="G74" s="101"/>
      <c r="H74" s="102"/>
    </row>
    <row r="75" spans="1:8" ht="14.1" customHeight="1" x14ac:dyDescent="0.25">
      <c r="A75" s="50" t="s">
        <v>137</v>
      </c>
      <c r="B75" s="108">
        <v>254.65</v>
      </c>
      <c r="C75" s="92">
        <v>254.65</v>
      </c>
      <c r="D75" s="93"/>
      <c r="E75" s="94">
        <v>180</v>
      </c>
      <c r="F75" s="57"/>
      <c r="G75" s="101"/>
      <c r="H75" s="102"/>
    </row>
    <row r="76" spans="1:8" ht="14.1" customHeight="1" x14ac:dyDescent="0.25">
      <c r="A76" s="50" t="s">
        <v>138</v>
      </c>
      <c r="B76" s="108">
        <v>523.87</v>
      </c>
      <c r="C76" s="92">
        <v>513.75</v>
      </c>
      <c r="D76" s="93">
        <v>10.119999999999999</v>
      </c>
      <c r="E76" s="94">
        <v>1000</v>
      </c>
      <c r="F76" s="57"/>
      <c r="G76" s="101"/>
      <c r="H76" s="102"/>
    </row>
    <row r="77" spans="1:8" ht="14.1" customHeight="1" x14ac:dyDescent="0.25">
      <c r="A77" s="50" t="s">
        <v>139</v>
      </c>
      <c r="B77" s="108"/>
      <c r="C77" s="92"/>
      <c r="D77" s="93"/>
      <c r="E77" s="94">
        <v>1500</v>
      </c>
      <c r="F77" s="57"/>
      <c r="G77" s="101"/>
      <c r="H77" s="102"/>
    </row>
    <row r="78" spans="1:8" ht="14.1" customHeight="1" x14ac:dyDescent="0.25">
      <c r="A78" s="50" t="s">
        <v>140</v>
      </c>
      <c r="B78" s="108"/>
      <c r="C78" s="92"/>
      <c r="D78" s="93"/>
      <c r="E78" s="94">
        <v>1000</v>
      </c>
      <c r="F78" s="57"/>
      <c r="G78" s="101"/>
      <c r="H78" s="102"/>
    </row>
    <row r="79" spans="1:8" ht="14.1" customHeight="1" x14ac:dyDescent="0.25">
      <c r="A79" s="50" t="s">
        <v>141</v>
      </c>
      <c r="B79" s="108"/>
      <c r="C79" s="92"/>
      <c r="D79" s="93"/>
      <c r="E79" s="94">
        <v>225</v>
      </c>
      <c r="F79" s="57"/>
      <c r="G79" s="101"/>
      <c r="H79" s="102"/>
    </row>
    <row r="80" spans="1:8" ht="14.1" customHeight="1" x14ac:dyDescent="0.25">
      <c r="A80" s="50"/>
      <c r="B80" s="108"/>
      <c r="C80" s="92"/>
      <c r="D80" s="93"/>
      <c r="E80" s="94"/>
      <c r="F80" s="57"/>
      <c r="G80" s="101"/>
      <c r="H80" s="102"/>
    </row>
    <row r="81" spans="1:8" ht="14.1" customHeight="1" x14ac:dyDescent="0.25">
      <c r="A81" s="49" t="s">
        <v>142</v>
      </c>
      <c r="B81" s="108"/>
      <c r="C81" s="92"/>
      <c r="D81" s="93"/>
      <c r="E81" s="60"/>
      <c r="F81" s="57"/>
      <c r="G81" s="101"/>
      <c r="H81" s="102"/>
    </row>
    <row r="82" spans="1:8" ht="14.1" customHeight="1" x14ac:dyDescent="0.25">
      <c r="A82" s="50" t="s">
        <v>143</v>
      </c>
      <c r="B82" s="108"/>
      <c r="C82" s="92"/>
      <c r="D82" s="93"/>
      <c r="E82" s="60">
        <v>150</v>
      </c>
      <c r="F82" s="57"/>
      <c r="G82" s="101"/>
      <c r="H82" s="102"/>
    </row>
    <row r="83" spans="1:8" ht="14.1" customHeight="1" x14ac:dyDescent="0.25">
      <c r="A83" s="50" t="s">
        <v>144</v>
      </c>
      <c r="B83" s="108"/>
      <c r="C83" s="92"/>
      <c r="D83" s="93"/>
      <c r="E83" s="60">
        <v>300</v>
      </c>
      <c r="F83" s="57"/>
      <c r="G83" s="101"/>
      <c r="H83" s="102"/>
    </row>
    <row r="84" spans="1:8" ht="14.1" customHeight="1" x14ac:dyDescent="0.25">
      <c r="A84" s="50" t="s">
        <v>145</v>
      </c>
      <c r="B84" s="108"/>
      <c r="C84" s="92"/>
      <c r="D84" s="93"/>
      <c r="E84" s="60"/>
      <c r="F84" s="57"/>
      <c r="G84" s="101"/>
      <c r="H84" s="102"/>
    </row>
    <row r="85" spans="1:8" ht="14.1" customHeight="1" x14ac:dyDescent="0.25">
      <c r="A85" s="50"/>
      <c r="B85" s="108"/>
      <c r="C85" s="92"/>
      <c r="D85" s="93"/>
      <c r="E85" s="60"/>
      <c r="F85" s="57"/>
      <c r="G85" s="101"/>
      <c r="H85" s="102"/>
    </row>
    <row r="86" spans="1:8" ht="14.1" customHeight="1" x14ac:dyDescent="0.25">
      <c r="A86" s="49" t="s">
        <v>146</v>
      </c>
      <c r="B86" s="108"/>
      <c r="C86" s="92"/>
      <c r="D86" s="93"/>
      <c r="E86" s="60"/>
      <c r="F86" s="57"/>
      <c r="G86" s="101"/>
      <c r="H86" s="102"/>
    </row>
    <row r="87" spans="1:8" ht="14.1" customHeight="1" x14ac:dyDescent="0.25">
      <c r="A87" s="50" t="s">
        <v>147</v>
      </c>
      <c r="B87" s="108">
        <v>311.38</v>
      </c>
      <c r="C87" s="92">
        <v>305.55</v>
      </c>
      <c r="D87" s="93">
        <v>5.83</v>
      </c>
      <c r="E87" s="60">
        <v>300</v>
      </c>
      <c r="F87" s="57"/>
      <c r="G87" s="101"/>
      <c r="H87" s="102"/>
    </row>
    <row r="88" spans="1:8" ht="14.1" customHeight="1" x14ac:dyDescent="0.25">
      <c r="A88" s="50" t="s">
        <v>238</v>
      </c>
      <c r="B88" s="108">
        <v>231.24</v>
      </c>
      <c r="C88" s="92">
        <v>231.24</v>
      </c>
      <c r="D88" s="93"/>
      <c r="E88" s="60"/>
      <c r="F88" s="57"/>
      <c r="G88" s="101"/>
      <c r="H88" s="102"/>
    </row>
    <row r="89" spans="1:8" ht="14.1" customHeight="1" x14ac:dyDescent="0.25">
      <c r="A89" s="50" t="s">
        <v>44</v>
      </c>
      <c r="B89" s="108">
        <v>4598.3999999999996</v>
      </c>
      <c r="C89" s="92">
        <v>3832</v>
      </c>
      <c r="D89" s="93">
        <v>766.4</v>
      </c>
      <c r="E89" s="60"/>
      <c r="F89" s="57"/>
      <c r="G89" s="101"/>
      <c r="H89" s="102"/>
    </row>
    <row r="90" spans="1:8" ht="14.1" customHeight="1" x14ac:dyDescent="0.25">
      <c r="A90" s="50" t="s">
        <v>148</v>
      </c>
      <c r="B90" s="108">
        <v>5500</v>
      </c>
      <c r="C90" s="92">
        <v>5500</v>
      </c>
      <c r="D90" s="93"/>
      <c r="E90" s="94">
        <v>3000</v>
      </c>
      <c r="F90" s="57"/>
      <c r="G90" s="101"/>
      <c r="H90" s="102"/>
    </row>
    <row r="91" spans="1:8" ht="14.1" customHeight="1" x14ac:dyDescent="0.25">
      <c r="A91" s="50" t="s">
        <v>149</v>
      </c>
      <c r="B91" s="108">
        <v>41.85</v>
      </c>
      <c r="C91" s="92">
        <v>41.85</v>
      </c>
      <c r="D91" s="93"/>
      <c r="E91" s="94">
        <v>200</v>
      </c>
      <c r="F91" s="57"/>
      <c r="G91" s="101"/>
      <c r="H91" s="102"/>
    </row>
    <row r="92" spans="1:8" ht="14.1" customHeight="1" x14ac:dyDescent="0.25">
      <c r="A92" s="50" t="s">
        <v>150</v>
      </c>
      <c r="B92" s="108">
        <v>60</v>
      </c>
      <c r="C92" s="92">
        <v>50</v>
      </c>
      <c r="D92" s="93">
        <v>10</v>
      </c>
      <c r="E92" s="94">
        <v>150</v>
      </c>
      <c r="F92" s="57"/>
      <c r="G92" s="101"/>
      <c r="H92" s="102"/>
    </row>
    <row r="93" spans="1:8" ht="14.1" customHeight="1" x14ac:dyDescent="0.25">
      <c r="A93" s="50" t="s">
        <v>12</v>
      </c>
      <c r="B93" s="108">
        <v>324.2</v>
      </c>
      <c r="C93" s="92">
        <v>273.7</v>
      </c>
      <c r="D93" s="93">
        <v>50.5</v>
      </c>
      <c r="E93" s="94"/>
      <c r="F93" s="57"/>
      <c r="G93" s="101"/>
      <c r="H93" s="102"/>
    </row>
    <row r="94" spans="1:8" ht="14.1" customHeight="1" x14ac:dyDescent="0.25">
      <c r="A94" s="50" t="s">
        <v>11</v>
      </c>
      <c r="B94" s="108">
        <v>180</v>
      </c>
      <c r="C94" s="92">
        <v>180</v>
      </c>
      <c r="D94" s="93"/>
      <c r="E94" s="94">
        <v>300</v>
      </c>
      <c r="F94" s="57"/>
      <c r="G94" s="101"/>
      <c r="H94" s="103"/>
    </row>
    <row r="95" spans="1:8" ht="14.1" customHeight="1" x14ac:dyDescent="0.25">
      <c r="A95" s="50" t="s">
        <v>151</v>
      </c>
      <c r="B95" s="108">
        <v>2896.67</v>
      </c>
      <c r="C95" s="92">
        <v>2896.67</v>
      </c>
      <c r="D95" s="93"/>
      <c r="E95" s="94"/>
      <c r="F95" s="57"/>
      <c r="G95" s="101"/>
      <c r="H95" s="102"/>
    </row>
    <row r="96" spans="1:8" ht="14.1" customHeight="1" x14ac:dyDescent="0.25">
      <c r="A96" s="50" t="s">
        <v>152</v>
      </c>
      <c r="B96" s="108">
        <v>99.52</v>
      </c>
      <c r="C96" s="92">
        <v>99.52</v>
      </c>
      <c r="D96" s="93"/>
      <c r="E96" s="94">
        <v>1500</v>
      </c>
      <c r="F96" s="57"/>
      <c r="G96" s="101"/>
      <c r="H96" s="102"/>
    </row>
    <row r="97" spans="1:8" ht="14.1" customHeight="1" x14ac:dyDescent="0.25">
      <c r="A97" s="50" t="s">
        <v>158</v>
      </c>
      <c r="B97" s="108">
        <v>1122</v>
      </c>
      <c r="C97" s="92">
        <v>1010</v>
      </c>
      <c r="D97" s="93">
        <v>112</v>
      </c>
      <c r="E97" s="94"/>
      <c r="F97" s="57"/>
      <c r="G97" s="101"/>
      <c r="H97" s="102"/>
    </row>
    <row r="98" spans="1:8" ht="14.1" customHeight="1" x14ac:dyDescent="0.25">
      <c r="A98" s="50" t="s">
        <v>159</v>
      </c>
      <c r="B98" s="108">
        <v>3435.54</v>
      </c>
      <c r="C98" s="92">
        <v>2862.95</v>
      </c>
      <c r="D98" s="93">
        <v>572.59</v>
      </c>
      <c r="E98" s="94"/>
      <c r="F98" s="57"/>
      <c r="G98" s="101"/>
      <c r="H98" s="102"/>
    </row>
    <row r="99" spans="1:8" ht="14.1" customHeight="1" x14ac:dyDescent="0.25">
      <c r="A99" s="50" t="s">
        <v>219</v>
      </c>
      <c r="B99" s="108">
        <v>152.88</v>
      </c>
      <c r="C99" s="92">
        <v>152.88</v>
      </c>
      <c r="D99" s="93"/>
      <c r="E99" s="94"/>
      <c r="F99" s="57"/>
      <c r="G99" s="101"/>
      <c r="H99" s="102"/>
    </row>
    <row r="100" spans="1:8" ht="14.1" customHeight="1" x14ac:dyDescent="0.25">
      <c r="A100" s="50" t="s">
        <v>216</v>
      </c>
      <c r="B100" s="108">
        <v>257.94</v>
      </c>
      <c r="C100" s="92">
        <v>214.95</v>
      </c>
      <c r="D100" s="93">
        <v>42.99</v>
      </c>
      <c r="E100" s="94"/>
      <c r="F100" s="57"/>
      <c r="G100" s="101"/>
      <c r="H100" s="102"/>
    </row>
    <row r="101" spans="1:8" ht="14.1" customHeight="1" x14ac:dyDescent="0.25">
      <c r="A101" s="50" t="s">
        <v>275</v>
      </c>
      <c r="B101" s="108">
        <v>58</v>
      </c>
      <c r="C101" s="92">
        <v>58</v>
      </c>
      <c r="D101" s="93"/>
      <c r="E101" s="94">
        <v>100</v>
      </c>
      <c r="F101" s="57"/>
      <c r="G101" s="101"/>
      <c r="H101" s="102"/>
    </row>
    <row r="102" spans="1:8" ht="14.1" customHeight="1" x14ac:dyDescent="0.25">
      <c r="A102" s="50"/>
      <c r="B102" s="108"/>
      <c r="C102" s="92"/>
      <c r="D102" s="93"/>
      <c r="E102" s="94"/>
      <c r="F102" s="57"/>
      <c r="G102" s="101"/>
      <c r="H102" s="102"/>
    </row>
    <row r="103" spans="1:8" ht="14.1" customHeight="1" x14ac:dyDescent="0.25">
      <c r="A103" s="50" t="s">
        <v>153</v>
      </c>
      <c r="B103" s="108"/>
      <c r="C103" s="92"/>
      <c r="D103" s="93"/>
      <c r="E103" s="104"/>
      <c r="F103" s="57"/>
      <c r="G103" s="101"/>
      <c r="H103" s="102"/>
    </row>
    <row r="104" spans="1:8" ht="14.1" customHeight="1" x14ac:dyDescent="0.25">
      <c r="A104" s="50" t="s">
        <v>154</v>
      </c>
      <c r="B104" s="108"/>
      <c r="C104" s="92"/>
      <c r="D104" s="93"/>
      <c r="E104" s="104"/>
      <c r="F104" s="57"/>
      <c r="G104" s="50"/>
      <c r="H104" s="50"/>
    </row>
    <row r="105" spans="1:8" ht="14.1" customHeight="1" x14ac:dyDescent="0.25">
      <c r="A105" s="50" t="s">
        <v>155</v>
      </c>
      <c r="B105" s="108"/>
      <c r="C105" s="92"/>
      <c r="D105" s="93"/>
      <c r="E105" s="104"/>
      <c r="F105" s="57"/>
      <c r="G105" s="50"/>
      <c r="H105" s="50"/>
    </row>
    <row r="106" spans="1:8" ht="14.1" customHeight="1" x14ac:dyDescent="0.25">
      <c r="A106" s="50"/>
      <c r="B106" s="69"/>
      <c r="C106" s="92"/>
      <c r="D106" s="93"/>
      <c r="E106" s="104"/>
      <c r="F106" s="57"/>
      <c r="G106" s="50"/>
      <c r="H106" s="50"/>
    </row>
    <row r="107" spans="1:8" ht="14.1" customHeight="1" x14ac:dyDescent="0.25">
      <c r="A107" s="50" t="s">
        <v>160</v>
      </c>
      <c r="B107" s="69">
        <f>SUM(B31:B105)</f>
        <v>36197.97</v>
      </c>
      <c r="C107" s="69">
        <f>SUM(C31:C105)</f>
        <v>34271.29</v>
      </c>
      <c r="D107" s="69">
        <f>SUM(D31:D105)</f>
        <v>1926.68</v>
      </c>
      <c r="E107" s="105"/>
      <c r="F107" s="57"/>
      <c r="G107" s="100"/>
      <c r="H107" s="10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1A47-63B5-4917-9B44-4D4F491AE625}">
  <dimension ref="A1:C55"/>
  <sheetViews>
    <sheetView workbookViewId="0">
      <selection activeCell="C50" sqref="C50"/>
    </sheetView>
  </sheetViews>
  <sheetFormatPr defaultRowHeight="15" x14ac:dyDescent="0.25"/>
  <cols>
    <col min="1" max="1" width="42.7109375" customWidth="1"/>
    <col min="2" max="2" width="12" customWidth="1"/>
    <col min="3" max="3" width="14.42578125" customWidth="1"/>
  </cols>
  <sheetData>
    <row r="1" spans="1:3" ht="14.1" customHeight="1" x14ac:dyDescent="0.25">
      <c r="A1" s="1" t="s">
        <v>25</v>
      </c>
      <c r="B1" s="2"/>
    </row>
    <row r="2" spans="1:3" ht="14.1" customHeight="1" x14ac:dyDescent="0.25">
      <c r="A2" s="3">
        <v>43525</v>
      </c>
      <c r="B2" s="2"/>
    </row>
    <row r="3" spans="1:3" ht="14.1" customHeight="1" thickBot="1" x14ac:dyDescent="0.3">
      <c r="B3" s="2"/>
    </row>
    <row r="4" spans="1:3" ht="14.1" customHeight="1" thickBot="1" x14ac:dyDescent="0.3">
      <c r="A4" s="4" t="s">
        <v>0</v>
      </c>
      <c r="B4" s="5" t="s">
        <v>1</v>
      </c>
      <c r="C4" s="4" t="s">
        <v>2</v>
      </c>
    </row>
    <row r="5" spans="1:3" ht="14.1" customHeight="1" x14ac:dyDescent="0.25">
      <c r="A5" t="s">
        <v>280</v>
      </c>
      <c r="B5" s="2">
        <v>170</v>
      </c>
      <c r="C5" t="s">
        <v>12</v>
      </c>
    </row>
    <row r="6" spans="1:3" ht="14.1" customHeight="1" x14ac:dyDescent="0.25">
      <c r="A6" s="6" t="s">
        <v>283</v>
      </c>
      <c r="B6" s="7">
        <v>159.5</v>
      </c>
      <c r="C6" s="6" t="s">
        <v>3</v>
      </c>
    </row>
    <row r="7" spans="1:3" ht="14.1" customHeight="1" thickBot="1" x14ac:dyDescent="0.3">
      <c r="A7" s="14"/>
      <c r="B7" s="15">
        <f>SUM(B5:B6)</f>
        <v>329.5</v>
      </c>
    </row>
    <row r="8" spans="1:3" ht="14.1" customHeight="1" x14ac:dyDescent="0.25">
      <c r="A8" s="43" t="s">
        <v>4</v>
      </c>
      <c r="B8" s="45"/>
      <c r="C8" s="46"/>
    </row>
    <row r="9" spans="1:3" ht="14.1" customHeight="1" x14ac:dyDescent="0.25">
      <c r="A9" s="10" t="s">
        <v>279</v>
      </c>
      <c r="B9" s="11">
        <v>250</v>
      </c>
      <c r="C9" s="10" t="s">
        <v>16</v>
      </c>
    </row>
    <row r="10" spans="1:3" ht="14.1" customHeight="1" x14ac:dyDescent="0.25">
      <c r="A10" s="12" t="s">
        <v>281</v>
      </c>
      <c r="B10" s="11">
        <v>120</v>
      </c>
      <c r="C10" s="10" t="s">
        <v>3</v>
      </c>
    </row>
    <row r="11" spans="1:3" ht="14.1" customHeight="1" x14ac:dyDescent="0.25">
      <c r="A11" s="13" t="s">
        <v>282</v>
      </c>
      <c r="B11" s="7">
        <v>25.01</v>
      </c>
      <c r="C11" s="13" t="s">
        <v>3</v>
      </c>
    </row>
    <row r="12" spans="1:3" ht="14.1" customHeight="1" x14ac:dyDescent="0.25">
      <c r="A12" s="6" t="s">
        <v>163</v>
      </c>
      <c r="B12" s="7">
        <v>725.67</v>
      </c>
      <c r="C12" s="6" t="s">
        <v>3</v>
      </c>
    </row>
    <row r="13" spans="1:3" ht="14.1" customHeight="1" x14ac:dyDescent="0.25">
      <c r="A13" s="12" t="s">
        <v>100</v>
      </c>
      <c r="B13" s="11">
        <v>20</v>
      </c>
      <c r="C13" s="12" t="s">
        <v>3</v>
      </c>
    </row>
    <row r="14" spans="1:3" ht="14.1" customHeight="1" x14ac:dyDescent="0.25">
      <c r="A14" s="9" t="s">
        <v>36</v>
      </c>
      <c r="B14" s="11">
        <v>24.87</v>
      </c>
      <c r="C14" s="12" t="s">
        <v>3</v>
      </c>
    </row>
    <row r="15" spans="1:3" ht="14.1" customHeight="1" x14ac:dyDescent="0.25">
      <c r="A15" s="9" t="s">
        <v>284</v>
      </c>
      <c r="B15" s="11">
        <v>10.99</v>
      </c>
      <c r="C15" s="6" t="s">
        <v>3</v>
      </c>
    </row>
    <row r="16" spans="1:3" ht="14.1" customHeight="1" x14ac:dyDescent="0.25">
      <c r="A16" s="9" t="s">
        <v>293</v>
      </c>
      <c r="B16" s="11">
        <v>249.99</v>
      </c>
      <c r="C16" s="6" t="s">
        <v>3</v>
      </c>
    </row>
    <row r="17" spans="1:3" ht="14.1" customHeight="1" x14ac:dyDescent="0.25">
      <c r="A17" s="9" t="s">
        <v>297</v>
      </c>
      <c r="B17" s="11">
        <v>20.91</v>
      </c>
      <c r="C17" s="6" t="s">
        <v>3</v>
      </c>
    </row>
    <row r="18" spans="1:3" ht="14.1" customHeight="1" x14ac:dyDescent="0.25">
      <c r="A18" s="9" t="s">
        <v>285</v>
      </c>
      <c r="B18" s="11">
        <v>25</v>
      </c>
      <c r="C18" s="6" t="s">
        <v>3</v>
      </c>
    </row>
    <row r="19" spans="1:3" ht="14.1" customHeight="1" x14ac:dyDescent="0.25">
      <c r="A19" s="9" t="s">
        <v>286</v>
      </c>
      <c r="B19" s="11">
        <v>50</v>
      </c>
      <c r="C19" s="6" t="s">
        <v>3</v>
      </c>
    </row>
    <row r="20" spans="1:3" ht="14.1" customHeight="1" x14ac:dyDescent="0.25">
      <c r="A20" s="9" t="s">
        <v>287</v>
      </c>
      <c r="B20" s="11">
        <v>50</v>
      </c>
      <c r="C20" s="6" t="s">
        <v>3</v>
      </c>
    </row>
    <row r="21" spans="1:3" ht="14.1" customHeight="1" x14ac:dyDescent="0.25">
      <c r="A21" s="9" t="s">
        <v>291</v>
      </c>
      <c r="B21" s="11">
        <v>10</v>
      </c>
      <c r="C21" s="6" t="s">
        <v>3</v>
      </c>
    </row>
    <row r="22" spans="1:3" ht="14.1" customHeight="1" x14ac:dyDescent="0.25">
      <c r="A22" s="9" t="s">
        <v>288</v>
      </c>
      <c r="B22" s="11">
        <v>10</v>
      </c>
      <c r="C22" s="6" t="s">
        <v>3</v>
      </c>
    </row>
    <row r="23" spans="1:3" ht="14.1" customHeight="1" x14ac:dyDescent="0.25">
      <c r="A23" s="9" t="s">
        <v>295</v>
      </c>
      <c r="B23" s="11">
        <v>7.5</v>
      </c>
      <c r="C23" s="6" t="s">
        <v>3</v>
      </c>
    </row>
    <row r="24" spans="1:3" ht="14.1" customHeight="1" x14ac:dyDescent="0.25">
      <c r="A24" s="9" t="s">
        <v>289</v>
      </c>
      <c r="B24" s="11">
        <v>46.25</v>
      </c>
      <c r="C24" s="6" t="s">
        <v>3</v>
      </c>
    </row>
    <row r="25" spans="1:3" ht="14.1" customHeight="1" x14ac:dyDescent="0.25">
      <c r="A25" s="9" t="s">
        <v>290</v>
      </c>
      <c r="B25" s="11">
        <v>30</v>
      </c>
      <c r="C25" s="6" t="s">
        <v>3</v>
      </c>
    </row>
    <row r="26" spans="1:3" ht="14.1" customHeight="1" x14ac:dyDescent="0.25">
      <c r="A26" s="9" t="s">
        <v>292</v>
      </c>
      <c r="B26" s="11">
        <v>25</v>
      </c>
      <c r="C26" s="6" t="s">
        <v>3</v>
      </c>
    </row>
    <row r="27" spans="1:3" ht="14.1" customHeight="1" x14ac:dyDescent="0.25">
      <c r="A27" s="9" t="s">
        <v>294</v>
      </c>
      <c r="B27" s="11">
        <v>253.04</v>
      </c>
      <c r="C27" s="6" t="s">
        <v>3</v>
      </c>
    </row>
    <row r="28" spans="1:3" ht="14.1" customHeight="1" x14ac:dyDescent="0.25">
      <c r="A28" s="9" t="s">
        <v>298</v>
      </c>
      <c r="B28" s="11">
        <v>3360</v>
      </c>
      <c r="C28" s="6" t="s">
        <v>3</v>
      </c>
    </row>
    <row r="29" spans="1:3" ht="14.1" customHeight="1" x14ac:dyDescent="0.25">
      <c r="A29" s="9" t="s">
        <v>300</v>
      </c>
      <c r="B29" s="11">
        <v>270</v>
      </c>
      <c r="C29" s="6" t="s">
        <v>3</v>
      </c>
    </row>
    <row r="30" spans="1:3" ht="14.1" customHeight="1" thickBot="1" x14ac:dyDescent="0.3">
      <c r="A30" s="9"/>
      <c r="B30" s="138">
        <f>SUM(B9:B29)</f>
        <v>5584.23</v>
      </c>
      <c r="C30" s="6"/>
    </row>
    <row r="31" spans="1:3" ht="14.1" customHeight="1" thickBot="1" x14ac:dyDescent="0.3">
      <c r="A31" s="20"/>
      <c r="B31" s="21"/>
    </row>
    <row r="32" spans="1:3" ht="14.1" customHeight="1" thickBot="1" x14ac:dyDescent="0.3">
      <c r="A32" s="22" t="s">
        <v>296</v>
      </c>
      <c r="C32" s="23"/>
    </row>
    <row r="33" spans="1:3" ht="14.1" customHeight="1" thickBot="1" x14ac:dyDescent="0.3">
      <c r="A33" s="24" t="s">
        <v>5</v>
      </c>
      <c r="B33" s="25">
        <v>15728.01</v>
      </c>
      <c r="C33" s="26"/>
    </row>
    <row r="34" spans="1:3" ht="14.1" customHeight="1" thickBot="1" x14ac:dyDescent="0.3">
      <c r="A34" s="27" t="s">
        <v>6</v>
      </c>
      <c r="B34" s="28">
        <v>2209.9499999999998</v>
      </c>
      <c r="C34" s="26"/>
    </row>
    <row r="35" spans="1:3" ht="14.1" customHeight="1" thickBot="1" x14ac:dyDescent="0.3">
      <c r="A35" s="20" t="s">
        <v>7</v>
      </c>
      <c r="B35" s="29">
        <f>SUM(B33:B34)</f>
        <v>17937.96</v>
      </c>
      <c r="C35" s="26"/>
    </row>
    <row r="36" spans="1:3" ht="14.1" customHeight="1" thickBot="1" x14ac:dyDescent="0.3">
      <c r="A36" s="23"/>
      <c r="B36" s="30"/>
      <c r="C36" s="26"/>
    </row>
    <row r="37" spans="1:3" ht="14.1" customHeight="1" thickBot="1" x14ac:dyDescent="0.3">
      <c r="A37" s="20" t="s">
        <v>205</v>
      </c>
      <c r="B37" s="2"/>
      <c r="C37" s="26"/>
    </row>
    <row r="38" spans="1:3" ht="14.1" customHeight="1" thickBot="1" x14ac:dyDescent="0.3">
      <c r="A38" s="14" t="s">
        <v>9</v>
      </c>
      <c r="B38" s="5">
        <v>57586.14</v>
      </c>
      <c r="C38" s="26"/>
    </row>
    <row r="39" spans="1:3" ht="14.1" customHeight="1" thickBot="1" x14ac:dyDescent="0.3">
      <c r="A39" s="23"/>
      <c r="B39" s="21"/>
      <c r="C39" s="26"/>
    </row>
    <row r="40" spans="1:3" ht="14.1" customHeight="1" thickBot="1" x14ac:dyDescent="0.3">
      <c r="A40" s="4" t="s">
        <v>10</v>
      </c>
      <c r="B40" s="2"/>
      <c r="C40" s="26"/>
    </row>
    <row r="41" spans="1:3" ht="14.1" customHeight="1" thickBot="1" x14ac:dyDescent="0.3">
      <c r="A41" s="4" t="s">
        <v>11</v>
      </c>
      <c r="B41" s="47">
        <v>0</v>
      </c>
      <c r="C41" s="32"/>
    </row>
    <row r="42" spans="1:3" ht="14.1" customHeight="1" thickBot="1" x14ac:dyDescent="0.3">
      <c r="A42" s="24" t="s">
        <v>12</v>
      </c>
      <c r="B42" s="11">
        <v>613.15</v>
      </c>
      <c r="C42" s="32"/>
    </row>
    <row r="43" spans="1:3" ht="14.1" customHeight="1" thickBot="1" x14ac:dyDescent="0.3">
      <c r="A43" s="24" t="s">
        <v>46</v>
      </c>
      <c r="B43" s="11">
        <v>13058.69</v>
      </c>
      <c r="C43" s="32"/>
    </row>
    <row r="44" spans="1:3" ht="14.1" customHeight="1" x14ac:dyDescent="0.25">
      <c r="A44" s="33" t="s">
        <v>15</v>
      </c>
      <c r="B44" s="34">
        <v>10265.98</v>
      </c>
      <c r="C44" s="32"/>
    </row>
    <row r="45" spans="1:3" ht="14.1" customHeight="1" x14ac:dyDescent="0.25">
      <c r="A45" s="35" t="s">
        <v>16</v>
      </c>
      <c r="B45" s="34">
        <v>0</v>
      </c>
      <c r="C45" s="32"/>
    </row>
    <row r="46" spans="1:3" ht="14.1" customHeight="1" x14ac:dyDescent="0.25">
      <c r="A46" s="35" t="s">
        <v>17</v>
      </c>
      <c r="B46" s="36">
        <v>2393</v>
      </c>
      <c r="C46" s="32"/>
    </row>
    <row r="47" spans="1:3" ht="14.1" customHeight="1" x14ac:dyDescent="0.25">
      <c r="A47" s="40" t="s">
        <v>18</v>
      </c>
      <c r="B47" s="42">
        <v>1551.78</v>
      </c>
      <c r="C47" s="32"/>
    </row>
    <row r="48" spans="1:3" ht="14.1" customHeight="1" x14ac:dyDescent="0.25">
      <c r="A48" s="41" t="s">
        <v>29</v>
      </c>
      <c r="B48" s="42">
        <v>288.62</v>
      </c>
      <c r="C48" s="32"/>
    </row>
    <row r="49" spans="1:3" ht="14.1" customHeight="1" x14ac:dyDescent="0.25">
      <c r="A49" s="35" t="s">
        <v>169</v>
      </c>
      <c r="B49" s="36">
        <v>558</v>
      </c>
      <c r="C49" s="32"/>
    </row>
    <row r="50" spans="1:3" ht="14.1" customHeight="1" x14ac:dyDescent="0.25">
      <c r="A50" s="35" t="s">
        <v>278</v>
      </c>
      <c r="B50" s="42">
        <v>100</v>
      </c>
      <c r="C50" s="32"/>
    </row>
    <row r="51" spans="1:3" ht="14.1" customHeight="1" x14ac:dyDescent="0.25">
      <c r="A51" s="35" t="s">
        <v>199</v>
      </c>
      <c r="B51" s="42">
        <v>72.040000000000006</v>
      </c>
      <c r="C51" s="32"/>
    </row>
    <row r="52" spans="1:3" ht="14.1" customHeight="1" x14ac:dyDescent="0.25">
      <c r="A52" s="37" t="s">
        <v>20</v>
      </c>
      <c r="B52" s="38">
        <v>25512.76</v>
      </c>
      <c r="C52" s="32"/>
    </row>
    <row r="53" spans="1:3" ht="14.1" customHeight="1" x14ac:dyDescent="0.25"/>
    <row r="54" spans="1:3" ht="14.1" customHeight="1" x14ac:dyDescent="0.25">
      <c r="A54" s="1" t="s">
        <v>299</v>
      </c>
    </row>
    <row r="55" spans="1:3" ht="14.1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538B-C50B-4A3E-942C-9716811C17AA}">
  <dimension ref="A1:H109"/>
  <sheetViews>
    <sheetView tabSelected="1" workbookViewId="0">
      <selection activeCell="J16" sqref="J16"/>
    </sheetView>
  </sheetViews>
  <sheetFormatPr defaultRowHeight="15" x14ac:dyDescent="0.25"/>
  <cols>
    <col min="1" max="1" width="21" customWidth="1"/>
    <col min="2" max="2" width="11.5703125" customWidth="1"/>
    <col min="3" max="3" width="10.5703125" customWidth="1"/>
    <col min="5" max="5" width="9.85546875" customWidth="1"/>
    <col min="6" max="6" width="2" customWidth="1"/>
    <col min="8" max="8" width="12" customWidth="1"/>
  </cols>
  <sheetData>
    <row r="1" spans="1:8" ht="14.1" customHeight="1" thickBot="1" x14ac:dyDescent="0.3">
      <c r="A1" s="128" t="s">
        <v>304</v>
      </c>
      <c r="B1" s="49"/>
      <c r="C1" s="49"/>
      <c r="D1" s="49"/>
      <c r="E1" s="49"/>
      <c r="F1" s="49"/>
      <c r="G1" s="50"/>
      <c r="H1" s="50"/>
    </row>
    <row r="2" spans="1:8" ht="14.1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126" t="s">
        <v>304</v>
      </c>
      <c r="H2" s="55"/>
    </row>
    <row r="3" spans="1:8" ht="14.1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8" ht="14.1" customHeight="1" x14ac:dyDescent="0.25">
      <c r="A4" s="50" t="s">
        <v>65</v>
      </c>
      <c r="B4" s="69">
        <v>1446</v>
      </c>
      <c r="C4" s="50"/>
      <c r="D4" s="50"/>
      <c r="E4" s="60"/>
      <c r="F4" s="57"/>
      <c r="G4" s="61" t="s">
        <v>66</v>
      </c>
      <c r="H4" s="62">
        <v>15686.16</v>
      </c>
    </row>
    <row r="5" spans="1:8" ht="14.1" customHeight="1" thickBot="1" x14ac:dyDescent="0.3">
      <c r="A5" s="50" t="s">
        <v>67</v>
      </c>
      <c r="B5" s="69"/>
      <c r="C5" s="50"/>
      <c r="D5" s="50"/>
      <c r="E5" s="60"/>
      <c r="F5" s="57"/>
      <c r="G5" s="63" t="s">
        <v>68</v>
      </c>
      <c r="H5" s="142">
        <f>SUM(H50)</f>
        <v>5584.23</v>
      </c>
    </row>
    <row r="6" spans="1:8" ht="14.1" customHeight="1" thickBot="1" x14ac:dyDescent="0.3">
      <c r="A6" s="50" t="s">
        <v>69</v>
      </c>
      <c r="B6" s="69">
        <v>2419.7800000000002</v>
      </c>
      <c r="C6" s="50"/>
      <c r="D6" s="50"/>
      <c r="E6" s="60"/>
      <c r="F6" s="57"/>
      <c r="G6" s="120"/>
      <c r="H6" s="141">
        <f>SUM(H4-H5)</f>
        <v>10101.93</v>
      </c>
    </row>
    <row r="7" spans="1:8" ht="14.1" customHeight="1" x14ac:dyDescent="0.25">
      <c r="A7" s="50" t="s">
        <v>70</v>
      </c>
      <c r="B7" s="69">
        <v>431.96</v>
      </c>
      <c r="C7" s="50"/>
      <c r="D7" s="50"/>
      <c r="E7" s="60"/>
      <c r="F7" s="57"/>
      <c r="G7" s="66"/>
      <c r="H7" s="62"/>
    </row>
    <row r="8" spans="1:8" ht="14.1" customHeight="1" x14ac:dyDescent="0.25">
      <c r="A8" s="50" t="s">
        <v>71</v>
      </c>
      <c r="B8" s="69">
        <v>1.0900000000000001</v>
      </c>
      <c r="C8" s="50"/>
      <c r="D8" s="50"/>
      <c r="E8" s="60"/>
      <c r="F8" s="57"/>
      <c r="G8" s="66"/>
      <c r="H8" s="68"/>
    </row>
    <row r="9" spans="1:8" ht="14.1" customHeight="1" x14ac:dyDescent="0.25">
      <c r="A9" s="50" t="s">
        <v>73</v>
      </c>
      <c r="B9" s="69">
        <v>1500</v>
      </c>
      <c r="C9" s="50"/>
      <c r="D9" s="50"/>
      <c r="E9" s="60"/>
      <c r="F9" s="57"/>
      <c r="G9" s="61" t="s">
        <v>72</v>
      </c>
      <c r="H9" s="62">
        <v>2209.9499999999998</v>
      </c>
    </row>
    <row r="10" spans="1:8" ht="14.1" customHeight="1" x14ac:dyDescent="0.25">
      <c r="A10" s="50" t="s">
        <v>74</v>
      </c>
      <c r="B10" s="69">
        <v>535.21</v>
      </c>
      <c r="C10" s="50"/>
      <c r="D10" s="50"/>
      <c r="E10" s="60"/>
      <c r="F10" s="57"/>
      <c r="G10" s="61"/>
      <c r="H10" s="62"/>
    </row>
    <row r="11" spans="1:8" ht="14.1" customHeight="1" x14ac:dyDescent="0.25">
      <c r="A11" s="50" t="s">
        <v>12</v>
      </c>
      <c r="B11" s="69">
        <v>470</v>
      </c>
      <c r="C11" s="50"/>
      <c r="D11" s="50"/>
      <c r="E11" s="60"/>
      <c r="F11" s="57"/>
      <c r="G11" s="61" t="s">
        <v>75</v>
      </c>
      <c r="H11" s="62">
        <v>57800.639999999999</v>
      </c>
    </row>
    <row r="12" spans="1:8" ht="14.1" customHeight="1" x14ac:dyDescent="0.25">
      <c r="A12" s="50" t="s">
        <v>11</v>
      </c>
      <c r="B12" s="69"/>
      <c r="C12" s="50"/>
      <c r="D12" s="50"/>
      <c r="E12" s="60"/>
      <c r="F12" s="57"/>
      <c r="G12" s="61" t="s">
        <v>305</v>
      </c>
      <c r="H12" s="62"/>
    </row>
    <row r="13" spans="1:8" ht="14.1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58"/>
      <c r="H13" s="62"/>
    </row>
    <row r="14" spans="1:8" ht="14.1" customHeight="1" x14ac:dyDescent="0.25">
      <c r="A14" s="50" t="s">
        <v>78</v>
      </c>
      <c r="B14" s="69">
        <v>4166.4799999999996</v>
      </c>
      <c r="C14" s="50"/>
      <c r="D14" s="50"/>
      <c r="E14" s="60"/>
      <c r="F14" s="57"/>
      <c r="G14" s="70" t="s">
        <v>77</v>
      </c>
      <c r="H14" s="71">
        <f>SUM(H6)+H9+H11</f>
        <v>70112.52</v>
      </c>
    </row>
    <row r="15" spans="1:8" ht="14.1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129"/>
      <c r="H15" s="133"/>
    </row>
    <row r="16" spans="1:8" ht="14.1" customHeight="1" x14ac:dyDescent="0.25">
      <c r="A16" s="50" t="s">
        <v>236</v>
      </c>
      <c r="B16" s="69">
        <v>231.24</v>
      </c>
      <c r="C16" s="50"/>
      <c r="D16" s="50"/>
      <c r="E16" s="60"/>
      <c r="F16" s="57"/>
      <c r="G16" s="130"/>
      <c r="H16" s="134"/>
    </row>
    <row r="17" spans="1:8" ht="14.1" customHeight="1" x14ac:dyDescent="0.25">
      <c r="A17" s="50"/>
      <c r="B17" s="50"/>
      <c r="C17" s="50"/>
      <c r="D17" s="50"/>
      <c r="E17" s="60"/>
      <c r="F17" s="57"/>
      <c r="G17" s="130"/>
      <c r="H17" s="134"/>
    </row>
    <row r="18" spans="1:8" ht="14.1" customHeight="1" x14ac:dyDescent="0.25">
      <c r="A18" s="50" t="s">
        <v>79</v>
      </c>
      <c r="B18" s="69">
        <v>4003.2</v>
      </c>
      <c r="C18" s="50"/>
      <c r="D18" s="50"/>
      <c r="E18" s="60"/>
      <c r="F18" s="57"/>
      <c r="G18" s="131"/>
      <c r="H18" s="135"/>
    </row>
    <row r="19" spans="1:8" ht="14.1" customHeight="1" x14ac:dyDescent="0.25">
      <c r="A19" s="50" t="s">
        <v>80</v>
      </c>
      <c r="B19" s="69">
        <v>159.5</v>
      </c>
      <c r="C19" s="50"/>
      <c r="D19" s="50"/>
      <c r="E19" s="60"/>
      <c r="F19" s="57"/>
      <c r="G19" s="132"/>
      <c r="H19" s="136"/>
    </row>
    <row r="20" spans="1:8" ht="14.1" customHeight="1" x14ac:dyDescent="0.25">
      <c r="A20" s="75" t="s">
        <v>81</v>
      </c>
      <c r="B20" s="76">
        <f>SUM(B3:B19)</f>
        <v>16983.789999999997</v>
      </c>
      <c r="C20" s="50"/>
      <c r="D20" s="50"/>
      <c r="E20" s="77">
        <f>SUM(E4:E19)</f>
        <v>0</v>
      </c>
      <c r="F20" s="57"/>
      <c r="G20" s="78" t="s">
        <v>82</v>
      </c>
      <c r="H20" s="79">
        <v>67710.929999999993</v>
      </c>
    </row>
    <row r="21" spans="1:8" ht="14.1" customHeight="1" x14ac:dyDescent="0.25">
      <c r="A21" s="75" t="s">
        <v>83</v>
      </c>
      <c r="B21" s="50"/>
      <c r="C21" s="50"/>
      <c r="D21" s="50"/>
      <c r="E21" s="56"/>
      <c r="F21" s="57"/>
      <c r="G21" s="80"/>
      <c r="H21" s="80"/>
    </row>
    <row r="22" spans="1:8" ht="14.1" customHeight="1" x14ac:dyDescent="0.25">
      <c r="A22" s="50" t="s">
        <v>84</v>
      </c>
      <c r="B22" s="65">
        <v>13987.5</v>
      </c>
      <c r="C22" s="50"/>
      <c r="D22" s="50"/>
      <c r="E22" s="56"/>
      <c r="F22" s="57"/>
      <c r="G22" s="81" t="s">
        <v>85</v>
      </c>
      <c r="H22" s="81"/>
    </row>
    <row r="23" spans="1:8" ht="14.1" customHeight="1" x14ac:dyDescent="0.25">
      <c r="A23" s="50" t="s">
        <v>86</v>
      </c>
      <c r="B23" s="65">
        <v>13212.5</v>
      </c>
      <c r="C23" s="50"/>
      <c r="D23" s="50"/>
      <c r="E23" s="56"/>
      <c r="F23" s="57"/>
      <c r="G23" s="81" t="s">
        <v>87</v>
      </c>
      <c r="H23" s="82">
        <f>SUM(B26)</f>
        <v>44183.789999999994</v>
      </c>
    </row>
    <row r="24" spans="1:8" ht="14.1" customHeight="1" x14ac:dyDescent="0.25">
      <c r="A24" s="50" t="s">
        <v>88</v>
      </c>
      <c r="B24" s="50"/>
      <c r="C24" s="50"/>
      <c r="D24" s="50"/>
      <c r="E24" s="56"/>
      <c r="F24" s="57"/>
      <c r="G24" s="80" t="s">
        <v>89</v>
      </c>
      <c r="H24" s="83"/>
    </row>
    <row r="25" spans="1:8" ht="14.1" customHeight="1" x14ac:dyDescent="0.25">
      <c r="A25" s="50" t="s">
        <v>90</v>
      </c>
      <c r="B25" s="69"/>
      <c r="C25" s="50"/>
      <c r="D25" s="50"/>
      <c r="E25" s="56"/>
      <c r="F25" s="57"/>
      <c r="G25" s="84"/>
      <c r="H25" s="85">
        <f>SUM(H23:H24)</f>
        <v>44183.789999999994</v>
      </c>
    </row>
    <row r="26" spans="1:8" ht="14.1" customHeight="1" x14ac:dyDescent="0.25">
      <c r="A26" s="75" t="s">
        <v>87</v>
      </c>
      <c r="B26" s="76">
        <f>SUM(B20:B23)</f>
        <v>44183.789999999994</v>
      </c>
      <c r="C26" s="50"/>
      <c r="D26" s="50"/>
      <c r="E26" s="56"/>
      <c r="F26" s="57"/>
      <c r="G26" s="86" t="s">
        <v>91</v>
      </c>
      <c r="H26" s="86"/>
    </row>
    <row r="27" spans="1:8" ht="14.1" customHeight="1" x14ac:dyDescent="0.25">
      <c r="A27" s="50"/>
      <c r="B27" s="50"/>
      <c r="C27" s="50"/>
      <c r="D27" s="50"/>
      <c r="E27" s="56"/>
      <c r="F27" s="57"/>
      <c r="G27" s="86" t="s">
        <v>92</v>
      </c>
      <c r="H27" s="87">
        <f>SUM(B108)</f>
        <v>41782.200000000004</v>
      </c>
    </row>
    <row r="28" spans="1:8" ht="14.1" customHeight="1" x14ac:dyDescent="0.25">
      <c r="A28" s="51" t="s">
        <v>93</v>
      </c>
      <c r="B28" s="50"/>
      <c r="C28" s="50"/>
      <c r="D28" s="50"/>
      <c r="E28" s="56"/>
      <c r="F28" s="57"/>
      <c r="G28" s="80" t="s">
        <v>89</v>
      </c>
      <c r="H28" s="83"/>
    </row>
    <row r="29" spans="1:8" ht="14.1" customHeight="1" x14ac:dyDescent="0.25">
      <c r="A29" s="50"/>
      <c r="B29" s="88" t="s">
        <v>94</v>
      </c>
      <c r="C29" s="89" t="s">
        <v>95</v>
      </c>
      <c r="D29" s="90" t="s">
        <v>96</v>
      </c>
      <c r="E29" s="52" t="s">
        <v>63</v>
      </c>
      <c r="F29" s="57"/>
      <c r="G29" s="84"/>
      <c r="H29" s="91">
        <f>SUM(H27)-H28</f>
        <v>41782.200000000004</v>
      </c>
    </row>
    <row r="30" spans="1:8" ht="14.1" customHeight="1" x14ac:dyDescent="0.25">
      <c r="A30" s="49" t="s">
        <v>97</v>
      </c>
      <c r="B30" s="88"/>
      <c r="C30" s="89"/>
      <c r="D30" s="90"/>
      <c r="E30" s="52"/>
      <c r="F30" s="57"/>
    </row>
    <row r="31" spans="1:8" ht="14.1" customHeight="1" x14ac:dyDescent="0.25">
      <c r="A31" s="50" t="s">
        <v>98</v>
      </c>
      <c r="B31" s="108">
        <v>670.05</v>
      </c>
      <c r="C31" s="92">
        <v>670.05</v>
      </c>
      <c r="D31" s="93"/>
      <c r="E31" s="94">
        <v>700</v>
      </c>
      <c r="F31" s="57"/>
      <c r="G31" s="95" t="s">
        <v>99</v>
      </c>
      <c r="H31" s="96">
        <f>SUM(H20)+H25-H29</f>
        <v>70112.51999999999</v>
      </c>
    </row>
    <row r="32" spans="1:8" ht="14.1" customHeight="1" x14ac:dyDescent="0.25">
      <c r="A32" s="50" t="s">
        <v>156</v>
      </c>
      <c r="B32" s="108">
        <v>8207.93</v>
      </c>
      <c r="C32" s="92">
        <v>8207.93</v>
      </c>
      <c r="D32" s="93"/>
      <c r="E32" s="94">
        <v>8000</v>
      </c>
      <c r="F32" s="57"/>
      <c r="H32" s="117" t="s">
        <v>220</v>
      </c>
    </row>
    <row r="33" spans="1:8" ht="14.1" customHeight="1" x14ac:dyDescent="0.25">
      <c r="A33" s="50" t="s">
        <v>100</v>
      </c>
      <c r="B33" s="108">
        <v>240</v>
      </c>
      <c r="C33" s="92">
        <v>240</v>
      </c>
      <c r="D33" s="93"/>
      <c r="E33" s="94">
        <v>240</v>
      </c>
      <c r="F33" s="57"/>
    </row>
    <row r="34" spans="1:8" ht="14.1" customHeight="1" x14ac:dyDescent="0.25">
      <c r="A34" s="50" t="s">
        <v>101</v>
      </c>
      <c r="B34" s="108">
        <v>48</v>
      </c>
      <c r="C34" s="92">
        <v>40</v>
      </c>
      <c r="D34" s="93">
        <v>8</v>
      </c>
      <c r="E34" s="94">
        <v>150</v>
      </c>
      <c r="F34" s="57"/>
    </row>
    <row r="35" spans="1:8" ht="14.1" customHeight="1" x14ac:dyDescent="0.25">
      <c r="A35" s="50"/>
      <c r="B35" s="108"/>
      <c r="C35" s="92"/>
      <c r="D35" s="93"/>
      <c r="E35" s="60"/>
      <c r="F35" s="57"/>
      <c r="G35" s="97" t="s">
        <v>102</v>
      </c>
      <c r="H35" s="97"/>
    </row>
    <row r="36" spans="1:8" ht="14.1" customHeight="1" x14ac:dyDescent="0.25">
      <c r="A36" s="49" t="s">
        <v>103</v>
      </c>
      <c r="B36" s="108"/>
      <c r="C36" s="92"/>
      <c r="D36" s="93"/>
      <c r="E36" s="60"/>
      <c r="F36" s="57"/>
      <c r="G36" s="97"/>
      <c r="H36" s="107"/>
    </row>
    <row r="37" spans="1:8" ht="14.1" customHeight="1" x14ac:dyDescent="0.25">
      <c r="A37" s="50" t="s">
        <v>104</v>
      </c>
      <c r="B37" s="108">
        <v>139.94999999999999</v>
      </c>
      <c r="C37" s="92">
        <v>139.94999999999999</v>
      </c>
      <c r="D37" s="93"/>
      <c r="E37" s="60">
        <v>425</v>
      </c>
      <c r="F37" s="57"/>
      <c r="G37" s="97" t="s">
        <v>303</v>
      </c>
    </row>
    <row r="38" spans="1:8" ht="14.1" customHeight="1" x14ac:dyDescent="0.25">
      <c r="A38" s="50" t="s">
        <v>105</v>
      </c>
      <c r="B38" s="108">
        <v>404.45</v>
      </c>
      <c r="C38" s="92">
        <v>354.45</v>
      </c>
      <c r="D38" s="93">
        <v>50</v>
      </c>
      <c r="E38" s="60">
        <v>200</v>
      </c>
      <c r="F38" s="57"/>
      <c r="G38" s="97">
        <v>1784</v>
      </c>
      <c r="H38" s="107">
        <v>250</v>
      </c>
    </row>
    <row r="39" spans="1:8" ht="14.1" customHeight="1" x14ac:dyDescent="0.25">
      <c r="A39" s="50"/>
      <c r="B39" s="108"/>
      <c r="C39" s="92"/>
      <c r="D39" s="93"/>
      <c r="E39" s="60"/>
      <c r="F39" s="57"/>
      <c r="G39" s="97">
        <v>1785</v>
      </c>
      <c r="H39" s="107">
        <v>120</v>
      </c>
    </row>
    <row r="40" spans="1:8" ht="14.1" customHeight="1" x14ac:dyDescent="0.25">
      <c r="A40" s="49" t="s">
        <v>106</v>
      </c>
      <c r="B40" s="108"/>
      <c r="C40" s="92"/>
      <c r="D40" s="93"/>
      <c r="E40" s="60"/>
      <c r="F40" s="57"/>
      <c r="G40" s="97">
        <v>1786</v>
      </c>
      <c r="H40" s="107">
        <v>25.01</v>
      </c>
    </row>
    <row r="41" spans="1:8" ht="14.1" customHeight="1" x14ac:dyDescent="0.25">
      <c r="A41" s="50" t="s">
        <v>107</v>
      </c>
      <c r="B41" s="108">
        <v>150</v>
      </c>
      <c r="C41" s="92">
        <v>150</v>
      </c>
      <c r="D41" s="93"/>
      <c r="E41" s="60">
        <v>700</v>
      </c>
      <c r="F41" s="57"/>
      <c r="G41" s="97">
        <v>1787</v>
      </c>
      <c r="H41" s="107">
        <v>770.54</v>
      </c>
    </row>
    <row r="42" spans="1:8" ht="14.1" customHeight="1" x14ac:dyDescent="0.25">
      <c r="A42" s="50" t="s">
        <v>108</v>
      </c>
      <c r="B42" s="108">
        <v>240</v>
      </c>
      <c r="C42" s="92">
        <v>200</v>
      </c>
      <c r="D42" s="93">
        <v>40</v>
      </c>
      <c r="E42" s="60"/>
      <c r="F42" s="57"/>
      <c r="G42" s="97">
        <v>1788</v>
      </c>
      <c r="H42" s="107">
        <v>10.99</v>
      </c>
    </row>
    <row r="43" spans="1:8" ht="14.1" customHeight="1" x14ac:dyDescent="0.25">
      <c r="A43" s="50"/>
      <c r="B43" s="108"/>
      <c r="C43" s="92"/>
      <c r="D43" s="93"/>
      <c r="E43" s="60"/>
      <c r="F43" s="57"/>
      <c r="G43" s="97">
        <v>1789</v>
      </c>
      <c r="H43" s="107">
        <v>249.99</v>
      </c>
    </row>
    <row r="44" spans="1:8" ht="14.1" customHeight="1" x14ac:dyDescent="0.25">
      <c r="A44" s="49" t="s">
        <v>109</v>
      </c>
      <c r="B44" s="108"/>
      <c r="C44" s="92"/>
      <c r="D44" s="93"/>
      <c r="E44" s="60"/>
      <c r="F44" s="57"/>
      <c r="G44" s="97">
        <v>1790</v>
      </c>
      <c r="H44" s="107">
        <v>20.91</v>
      </c>
    </row>
    <row r="45" spans="1:8" ht="14.1" customHeight="1" x14ac:dyDescent="0.25">
      <c r="A45" s="50" t="s">
        <v>110</v>
      </c>
      <c r="B45" s="108">
        <v>657</v>
      </c>
      <c r="C45" s="92">
        <v>657</v>
      </c>
      <c r="D45" s="93"/>
      <c r="E45" s="94">
        <v>500</v>
      </c>
      <c r="F45" s="57"/>
      <c r="G45" s="97">
        <v>1791</v>
      </c>
      <c r="H45" s="107">
        <v>25</v>
      </c>
    </row>
    <row r="46" spans="1:8" ht="14.1" customHeight="1" x14ac:dyDescent="0.25">
      <c r="A46" s="50" t="s">
        <v>111</v>
      </c>
      <c r="B46" s="108">
        <v>366.88</v>
      </c>
      <c r="C46" s="92">
        <v>366.88</v>
      </c>
      <c r="D46" s="93"/>
      <c r="E46" s="94">
        <v>400</v>
      </c>
      <c r="F46" s="57"/>
      <c r="G46" s="97">
        <v>1792</v>
      </c>
      <c r="H46" s="107">
        <v>228.75</v>
      </c>
    </row>
    <row r="47" spans="1:8" ht="14.1" customHeight="1" x14ac:dyDescent="0.25">
      <c r="A47" s="50" t="s">
        <v>112</v>
      </c>
      <c r="B47" s="108">
        <v>1050</v>
      </c>
      <c r="C47" s="92">
        <v>1050</v>
      </c>
      <c r="D47" s="93"/>
      <c r="E47" s="94"/>
      <c r="F47" s="57"/>
      <c r="G47" s="97">
        <v>1793</v>
      </c>
      <c r="H47" s="107">
        <v>253.04</v>
      </c>
    </row>
    <row r="48" spans="1:8" ht="14.1" customHeight="1" x14ac:dyDescent="0.25">
      <c r="A48" s="50" t="s">
        <v>113</v>
      </c>
      <c r="B48" s="108"/>
      <c r="C48" s="92"/>
      <c r="D48" s="93"/>
      <c r="E48" s="94"/>
      <c r="F48" s="57"/>
      <c r="G48" s="97">
        <v>1794</v>
      </c>
      <c r="H48" s="107">
        <v>270</v>
      </c>
    </row>
    <row r="49" spans="1:8" ht="14.1" customHeight="1" x14ac:dyDescent="0.25">
      <c r="A49" s="50" t="s">
        <v>114</v>
      </c>
      <c r="B49" s="108">
        <v>340.75</v>
      </c>
      <c r="C49" s="92">
        <v>340.75</v>
      </c>
      <c r="D49" s="93"/>
      <c r="E49" s="94">
        <v>250</v>
      </c>
      <c r="F49" s="57"/>
      <c r="G49" s="97">
        <v>1795</v>
      </c>
      <c r="H49" s="107">
        <v>3360</v>
      </c>
    </row>
    <row r="50" spans="1:8" ht="14.1" customHeight="1" x14ac:dyDescent="0.25">
      <c r="A50" s="50" t="s">
        <v>115</v>
      </c>
      <c r="B50" s="108"/>
      <c r="C50" s="92"/>
      <c r="D50" s="93"/>
      <c r="E50" s="94"/>
      <c r="F50" s="57"/>
      <c r="G50" s="97"/>
      <c r="H50" s="140">
        <f>SUM(H38:H49)</f>
        <v>5584.23</v>
      </c>
    </row>
    <row r="51" spans="1:8" ht="14.1" customHeight="1" x14ac:dyDescent="0.25">
      <c r="A51" s="50" t="s">
        <v>116</v>
      </c>
      <c r="B51" s="108">
        <v>240</v>
      </c>
      <c r="C51" s="92">
        <v>200</v>
      </c>
      <c r="D51" s="93">
        <v>40</v>
      </c>
      <c r="E51" s="94">
        <v>135</v>
      </c>
      <c r="F51" s="57"/>
      <c r="G51" s="97"/>
      <c r="H51" s="98"/>
    </row>
    <row r="52" spans="1:8" ht="14.1" customHeight="1" x14ac:dyDescent="0.25">
      <c r="A52" s="50" t="s">
        <v>117</v>
      </c>
      <c r="B52" s="108"/>
      <c r="C52" s="92"/>
      <c r="D52" s="93"/>
      <c r="E52" s="94"/>
      <c r="F52" s="57"/>
      <c r="G52" s="97"/>
      <c r="H52" s="98"/>
    </row>
    <row r="53" spans="1:8" ht="14.1" customHeight="1" x14ac:dyDescent="0.25">
      <c r="A53" s="50" t="s">
        <v>118</v>
      </c>
      <c r="B53" s="108">
        <v>10.99</v>
      </c>
      <c r="C53" s="92">
        <v>10.99</v>
      </c>
      <c r="D53" s="93"/>
      <c r="E53" s="94"/>
      <c r="F53" s="57"/>
      <c r="G53" s="97"/>
      <c r="H53" s="98"/>
    </row>
    <row r="54" spans="1:8" ht="14.1" customHeight="1" x14ac:dyDescent="0.25">
      <c r="A54" s="50"/>
      <c r="B54" s="108"/>
      <c r="C54" s="92"/>
      <c r="D54" s="93"/>
      <c r="E54" s="94"/>
      <c r="F54" s="57"/>
      <c r="G54" s="97"/>
      <c r="H54" s="116"/>
    </row>
    <row r="55" spans="1:8" ht="14.1" customHeight="1" x14ac:dyDescent="0.25">
      <c r="A55" s="49" t="s">
        <v>119</v>
      </c>
      <c r="B55" s="108"/>
      <c r="C55" s="92"/>
      <c r="D55" s="93"/>
      <c r="E55" s="60"/>
      <c r="F55" s="57"/>
      <c r="G55" s="101"/>
      <c r="H55" s="116"/>
    </row>
    <row r="56" spans="1:8" ht="14.1" customHeight="1" x14ac:dyDescent="0.25">
      <c r="A56" s="50" t="s">
        <v>120</v>
      </c>
      <c r="B56" s="108">
        <v>369.95</v>
      </c>
      <c r="C56" s="92">
        <v>322</v>
      </c>
      <c r="D56" s="93">
        <v>47.95</v>
      </c>
      <c r="E56" s="94">
        <v>370</v>
      </c>
      <c r="F56" s="57"/>
      <c r="G56" s="101"/>
      <c r="H56" s="102"/>
    </row>
    <row r="57" spans="1:8" ht="14.1" customHeight="1" x14ac:dyDescent="0.25">
      <c r="A57" s="50" t="s">
        <v>121</v>
      </c>
      <c r="B57" s="108">
        <v>7</v>
      </c>
      <c r="C57" s="92">
        <v>7</v>
      </c>
      <c r="D57" s="93"/>
      <c r="E57" s="94">
        <v>12</v>
      </c>
      <c r="F57" s="57"/>
      <c r="G57" s="101"/>
      <c r="H57" s="102"/>
    </row>
    <row r="58" spans="1:8" ht="14.1" customHeight="1" x14ac:dyDescent="0.25">
      <c r="A58" s="50" t="s">
        <v>122</v>
      </c>
      <c r="B58" s="108">
        <v>136</v>
      </c>
      <c r="C58" s="92">
        <v>136</v>
      </c>
      <c r="D58" s="93"/>
      <c r="E58" s="94">
        <v>120</v>
      </c>
      <c r="F58" s="57"/>
      <c r="G58" s="101"/>
      <c r="H58" s="102"/>
    </row>
    <row r="59" spans="1:8" ht="14.1" customHeight="1" x14ac:dyDescent="0.25">
      <c r="A59" s="50" t="s">
        <v>123</v>
      </c>
      <c r="B59" s="108"/>
      <c r="C59" s="92"/>
      <c r="D59" s="93"/>
      <c r="E59" s="94">
        <v>50</v>
      </c>
      <c r="F59" s="57"/>
      <c r="G59" s="101"/>
      <c r="H59" s="102"/>
    </row>
    <row r="60" spans="1:8" ht="14.1" customHeight="1" x14ac:dyDescent="0.25">
      <c r="A60" s="50" t="s">
        <v>124</v>
      </c>
      <c r="B60" s="108">
        <v>1725</v>
      </c>
      <c r="C60" s="92">
        <v>1725</v>
      </c>
      <c r="D60" s="93"/>
      <c r="E60" s="60">
        <v>1825</v>
      </c>
      <c r="F60" s="57"/>
      <c r="G60" s="101"/>
      <c r="H60" s="102"/>
    </row>
    <row r="61" spans="1:8" ht="14.1" customHeight="1" x14ac:dyDescent="0.25">
      <c r="A61" s="50" t="s">
        <v>125</v>
      </c>
      <c r="B61" s="108">
        <v>40</v>
      </c>
      <c r="C61" s="92">
        <v>40</v>
      </c>
      <c r="D61" s="93"/>
      <c r="E61" s="60">
        <v>50</v>
      </c>
      <c r="F61" s="57"/>
      <c r="G61" s="101"/>
      <c r="H61" s="102"/>
    </row>
    <row r="62" spans="1:8" ht="14.1" customHeight="1" x14ac:dyDescent="0.25">
      <c r="A62" s="50"/>
      <c r="B62" s="108"/>
      <c r="C62" s="92"/>
      <c r="D62" s="93"/>
      <c r="E62" s="60"/>
      <c r="F62" s="57"/>
      <c r="G62" s="101"/>
      <c r="H62" s="102"/>
    </row>
    <row r="63" spans="1:8" ht="14.1" customHeight="1" x14ac:dyDescent="0.25">
      <c r="A63" s="49" t="s">
        <v>126</v>
      </c>
      <c r="B63" s="108"/>
      <c r="C63" s="92"/>
      <c r="D63" s="93"/>
      <c r="E63" s="60"/>
      <c r="F63" s="57"/>
      <c r="G63" s="101"/>
      <c r="H63" s="102"/>
    </row>
    <row r="64" spans="1:8" ht="14.1" customHeight="1" x14ac:dyDescent="0.25">
      <c r="A64" s="50" t="s">
        <v>127</v>
      </c>
      <c r="B64" s="108">
        <v>300</v>
      </c>
      <c r="C64" s="92">
        <v>300</v>
      </c>
      <c r="D64" s="93"/>
      <c r="E64" s="94">
        <v>500</v>
      </c>
      <c r="F64" s="57"/>
      <c r="G64" s="101"/>
      <c r="H64" s="102"/>
    </row>
    <row r="65" spans="1:8" ht="14.1" customHeight="1" x14ac:dyDescent="0.25">
      <c r="A65" s="50" t="s">
        <v>128</v>
      </c>
      <c r="B65" s="108">
        <v>150</v>
      </c>
      <c r="C65" s="92">
        <v>125</v>
      </c>
      <c r="D65" s="93">
        <v>25</v>
      </c>
      <c r="E65" s="94">
        <v>175</v>
      </c>
      <c r="F65" s="57"/>
      <c r="G65" s="101"/>
      <c r="H65" s="102"/>
    </row>
    <row r="66" spans="1:8" ht="14.1" customHeight="1" x14ac:dyDescent="0.25">
      <c r="A66" s="50" t="s">
        <v>129</v>
      </c>
      <c r="B66" s="108">
        <v>64.8</v>
      </c>
      <c r="C66" s="92">
        <v>54</v>
      </c>
      <c r="D66" s="93">
        <v>10.8</v>
      </c>
      <c r="E66" s="94"/>
      <c r="F66" s="57"/>
      <c r="G66" s="101"/>
      <c r="H66" s="102"/>
    </row>
    <row r="67" spans="1:8" ht="14.1" customHeight="1" x14ac:dyDescent="0.25">
      <c r="A67" s="50" t="s">
        <v>130</v>
      </c>
      <c r="B67" s="108">
        <v>309.86</v>
      </c>
      <c r="C67" s="92">
        <v>309.86</v>
      </c>
      <c r="D67" s="93"/>
      <c r="E67" s="94">
        <v>350</v>
      </c>
      <c r="F67" s="57"/>
      <c r="G67" s="101"/>
      <c r="H67" s="102"/>
    </row>
    <row r="68" spans="1:8" ht="14.1" customHeight="1" x14ac:dyDescent="0.25">
      <c r="A68" s="50"/>
      <c r="B68" s="108"/>
      <c r="C68" s="92"/>
      <c r="D68" s="93"/>
      <c r="E68" s="94"/>
      <c r="F68" s="57"/>
      <c r="G68" s="101"/>
      <c r="H68" s="102"/>
    </row>
    <row r="69" spans="1:8" ht="14.1" customHeight="1" x14ac:dyDescent="0.25">
      <c r="A69" s="49" t="s">
        <v>131</v>
      </c>
      <c r="B69" s="108"/>
      <c r="C69" s="92"/>
      <c r="D69" s="93"/>
      <c r="E69" s="60"/>
      <c r="F69" s="57"/>
      <c r="G69" s="101"/>
      <c r="H69" s="102"/>
    </row>
    <row r="70" spans="1:8" ht="14.1" customHeight="1" x14ac:dyDescent="0.25">
      <c r="A70" s="50" t="s">
        <v>132</v>
      </c>
      <c r="B70" s="108">
        <v>383.4</v>
      </c>
      <c r="C70" s="92">
        <v>319.5</v>
      </c>
      <c r="D70" s="93">
        <v>63.9</v>
      </c>
      <c r="E70" s="94">
        <v>1000</v>
      </c>
      <c r="F70" s="57"/>
      <c r="G70" s="101"/>
      <c r="H70" s="102"/>
    </row>
    <row r="71" spans="1:8" ht="14.1" customHeight="1" x14ac:dyDescent="0.25">
      <c r="A71" s="50" t="s">
        <v>217</v>
      </c>
      <c r="B71" s="108">
        <v>427</v>
      </c>
      <c r="C71" s="92">
        <v>427</v>
      </c>
      <c r="D71" s="93"/>
      <c r="E71" s="94"/>
      <c r="F71" s="57"/>
      <c r="G71" s="101"/>
      <c r="H71" s="102"/>
    </row>
    <row r="72" spans="1:8" ht="14.1" customHeight="1" x14ac:dyDescent="0.25">
      <c r="A72" s="50" t="s">
        <v>134</v>
      </c>
      <c r="B72" s="108">
        <v>543.6</v>
      </c>
      <c r="C72" s="92">
        <v>453</v>
      </c>
      <c r="D72" s="93">
        <v>90.6</v>
      </c>
      <c r="E72" s="94">
        <v>1000</v>
      </c>
      <c r="F72" s="57"/>
      <c r="G72" s="101"/>
      <c r="H72" s="102"/>
    </row>
    <row r="73" spans="1:8" ht="14.1" customHeight="1" x14ac:dyDescent="0.25">
      <c r="A73" s="50" t="s">
        <v>135</v>
      </c>
      <c r="B73" s="108"/>
      <c r="C73" s="92"/>
      <c r="D73" s="93"/>
      <c r="E73" s="94">
        <v>250</v>
      </c>
      <c r="F73" s="57"/>
      <c r="G73" s="101"/>
      <c r="H73" s="102"/>
    </row>
    <row r="74" spans="1:8" ht="14.1" customHeight="1" x14ac:dyDescent="0.25">
      <c r="A74" s="50" t="s">
        <v>136</v>
      </c>
      <c r="B74" s="108">
        <v>65</v>
      </c>
      <c r="C74" s="92">
        <v>65</v>
      </c>
      <c r="D74" s="93"/>
      <c r="E74" s="94"/>
      <c r="F74" s="57"/>
      <c r="G74" s="101"/>
      <c r="H74" s="102"/>
    </row>
    <row r="75" spans="1:8" ht="14.1" customHeight="1" x14ac:dyDescent="0.25">
      <c r="A75" s="50" t="s">
        <v>137</v>
      </c>
      <c r="B75" s="108">
        <v>254.65</v>
      </c>
      <c r="C75" s="92">
        <v>254.65</v>
      </c>
      <c r="D75" s="93"/>
      <c r="E75" s="94">
        <v>180</v>
      </c>
      <c r="F75" s="57"/>
      <c r="G75" s="101"/>
      <c r="H75" s="102"/>
    </row>
    <row r="76" spans="1:8" ht="14.1" customHeight="1" x14ac:dyDescent="0.25">
      <c r="A76" s="50" t="s">
        <v>138</v>
      </c>
      <c r="B76" s="108">
        <v>1026.9100000000001</v>
      </c>
      <c r="C76" s="92">
        <v>1016.79</v>
      </c>
      <c r="D76" s="93">
        <v>10.119999999999999</v>
      </c>
      <c r="E76" s="94">
        <v>1000</v>
      </c>
      <c r="F76" s="57"/>
      <c r="G76" s="101"/>
      <c r="H76" s="102"/>
    </row>
    <row r="77" spans="1:8" ht="14.1" customHeight="1" x14ac:dyDescent="0.25">
      <c r="A77" s="50" t="s">
        <v>139</v>
      </c>
      <c r="B77" s="108"/>
      <c r="C77" s="92"/>
      <c r="D77" s="93"/>
      <c r="E77" s="94">
        <v>1500</v>
      </c>
      <c r="F77" s="57"/>
      <c r="G77" s="101"/>
      <c r="H77" s="102"/>
    </row>
    <row r="78" spans="1:8" ht="14.1" customHeight="1" x14ac:dyDescent="0.25">
      <c r="A78" s="50" t="s">
        <v>140</v>
      </c>
      <c r="B78" s="108"/>
      <c r="C78" s="92"/>
      <c r="D78" s="93"/>
      <c r="E78" s="94">
        <v>1000</v>
      </c>
      <c r="F78" s="57"/>
      <c r="G78" s="101"/>
      <c r="H78" s="102"/>
    </row>
    <row r="79" spans="1:8" ht="14.1" customHeight="1" x14ac:dyDescent="0.25">
      <c r="A79" s="50" t="s">
        <v>141</v>
      </c>
      <c r="B79" s="108"/>
      <c r="C79" s="92"/>
      <c r="D79" s="93"/>
      <c r="E79" s="94">
        <v>225</v>
      </c>
      <c r="F79" s="57"/>
      <c r="G79" s="101"/>
      <c r="H79" s="102"/>
    </row>
    <row r="80" spans="1:8" ht="14.1" customHeight="1" x14ac:dyDescent="0.25">
      <c r="A80" s="50"/>
      <c r="B80" s="108"/>
      <c r="C80" s="92"/>
      <c r="D80" s="93"/>
      <c r="E80" s="94"/>
      <c r="F80" s="57"/>
      <c r="G80" s="101"/>
      <c r="H80" s="102"/>
    </row>
    <row r="81" spans="1:8" ht="14.1" customHeight="1" x14ac:dyDescent="0.25">
      <c r="A81" s="49" t="s">
        <v>142</v>
      </c>
      <c r="B81" s="108"/>
      <c r="C81" s="92"/>
      <c r="D81" s="93"/>
      <c r="E81" s="60"/>
      <c r="F81" s="57"/>
      <c r="G81" s="101"/>
      <c r="H81" s="102"/>
    </row>
    <row r="82" spans="1:8" ht="14.1" customHeight="1" x14ac:dyDescent="0.25">
      <c r="A82" s="50" t="s">
        <v>143</v>
      </c>
      <c r="B82" s="108"/>
      <c r="C82" s="92"/>
      <c r="D82" s="93"/>
      <c r="E82" s="60">
        <v>150</v>
      </c>
      <c r="F82" s="57"/>
      <c r="G82" s="101"/>
      <c r="H82" s="102"/>
    </row>
    <row r="83" spans="1:8" ht="14.1" customHeight="1" x14ac:dyDescent="0.25">
      <c r="A83" s="50" t="s">
        <v>144</v>
      </c>
      <c r="B83" s="108"/>
      <c r="C83" s="92"/>
      <c r="D83" s="93"/>
      <c r="E83" s="60">
        <v>300</v>
      </c>
      <c r="F83" s="57"/>
      <c r="G83" s="101"/>
      <c r="H83" s="102"/>
    </row>
    <row r="84" spans="1:8" ht="14.1" customHeight="1" x14ac:dyDescent="0.25">
      <c r="A84" s="50" t="s">
        <v>145</v>
      </c>
      <c r="B84" s="108"/>
      <c r="C84" s="92"/>
      <c r="D84" s="93"/>
      <c r="E84" s="60"/>
      <c r="F84" s="57"/>
      <c r="G84" s="101"/>
      <c r="H84" s="102"/>
    </row>
    <row r="85" spans="1:8" ht="14.1" customHeight="1" x14ac:dyDescent="0.25">
      <c r="A85" s="50"/>
      <c r="B85" s="108"/>
      <c r="C85" s="92"/>
      <c r="D85" s="93"/>
      <c r="E85" s="60"/>
      <c r="F85" s="57"/>
      <c r="G85" s="101"/>
      <c r="H85" s="102"/>
    </row>
    <row r="86" spans="1:8" ht="14.1" customHeight="1" x14ac:dyDescent="0.25">
      <c r="A86" s="49" t="s">
        <v>146</v>
      </c>
      <c r="B86" s="108"/>
      <c r="C86" s="92"/>
      <c r="D86" s="93"/>
      <c r="E86" s="60"/>
      <c r="F86" s="57"/>
      <c r="G86" s="101"/>
      <c r="H86" s="102"/>
    </row>
    <row r="87" spans="1:8" ht="14.1" customHeight="1" x14ac:dyDescent="0.25">
      <c r="A87" s="50" t="s">
        <v>147</v>
      </c>
      <c r="B87" s="108">
        <v>311.38</v>
      </c>
      <c r="C87" s="92">
        <v>305.55</v>
      </c>
      <c r="D87" s="93">
        <v>5.83</v>
      </c>
      <c r="E87" s="60">
        <v>300</v>
      </c>
      <c r="F87" s="57"/>
      <c r="G87" s="101"/>
      <c r="H87" s="102"/>
    </row>
    <row r="88" spans="1:8" ht="14.1" customHeight="1" x14ac:dyDescent="0.25">
      <c r="A88" s="50" t="s">
        <v>238</v>
      </c>
      <c r="B88" s="108">
        <v>231.24</v>
      </c>
      <c r="C88" s="92">
        <v>231.24</v>
      </c>
      <c r="D88" s="93"/>
      <c r="E88" s="60"/>
      <c r="F88" s="57"/>
      <c r="G88" s="101"/>
      <c r="H88" s="102"/>
    </row>
    <row r="89" spans="1:8" ht="14.1" customHeight="1" x14ac:dyDescent="0.25">
      <c r="A89" s="50" t="s">
        <v>44</v>
      </c>
      <c r="B89" s="108">
        <v>4598.3999999999996</v>
      </c>
      <c r="C89" s="92">
        <v>3832</v>
      </c>
      <c r="D89" s="93">
        <v>766.4</v>
      </c>
      <c r="E89" s="60"/>
      <c r="F89" s="57"/>
      <c r="G89" s="101"/>
      <c r="H89" s="102"/>
    </row>
    <row r="90" spans="1:8" ht="14.1" customHeight="1" x14ac:dyDescent="0.25">
      <c r="A90" s="50" t="s">
        <v>148</v>
      </c>
      <c r="B90" s="108">
        <v>5500</v>
      </c>
      <c r="C90" s="92">
        <v>5500</v>
      </c>
      <c r="D90" s="93"/>
      <c r="E90" s="94">
        <v>3000</v>
      </c>
      <c r="F90" s="57"/>
      <c r="G90" s="101"/>
      <c r="H90" s="102"/>
    </row>
    <row r="91" spans="1:8" ht="14.1" customHeight="1" x14ac:dyDescent="0.25">
      <c r="A91" s="50" t="s">
        <v>149</v>
      </c>
      <c r="B91" s="108">
        <v>51.85</v>
      </c>
      <c r="C91" s="92">
        <v>51.85</v>
      </c>
      <c r="D91" s="93"/>
      <c r="E91" s="94">
        <v>200</v>
      </c>
      <c r="F91" s="57"/>
      <c r="G91" s="101"/>
      <c r="H91" s="102"/>
    </row>
    <row r="92" spans="1:8" ht="14.1" customHeight="1" x14ac:dyDescent="0.25">
      <c r="A92" s="50" t="s">
        <v>150</v>
      </c>
      <c r="B92" s="108">
        <v>60</v>
      </c>
      <c r="C92" s="92">
        <v>50</v>
      </c>
      <c r="D92" s="93">
        <v>10</v>
      </c>
      <c r="E92" s="94">
        <v>150</v>
      </c>
      <c r="F92" s="57"/>
      <c r="G92" s="101"/>
      <c r="H92" s="102"/>
    </row>
    <row r="93" spans="1:8" ht="14.1" customHeight="1" x14ac:dyDescent="0.25">
      <c r="A93" s="50" t="s">
        <v>12</v>
      </c>
      <c r="B93" s="108">
        <v>331.7</v>
      </c>
      <c r="C93" s="92">
        <v>281.2</v>
      </c>
      <c r="D93" s="93">
        <v>50.5</v>
      </c>
      <c r="E93" s="94"/>
      <c r="F93" s="57"/>
      <c r="G93" s="101"/>
      <c r="H93" s="102"/>
    </row>
    <row r="94" spans="1:8" ht="14.1" customHeight="1" x14ac:dyDescent="0.25">
      <c r="A94" s="50" t="s">
        <v>11</v>
      </c>
      <c r="B94" s="108">
        <v>180</v>
      </c>
      <c r="C94" s="92">
        <v>180</v>
      </c>
      <c r="D94" s="93"/>
      <c r="E94" s="94">
        <v>300</v>
      </c>
      <c r="F94" s="57"/>
      <c r="G94" s="101"/>
      <c r="H94" s="103"/>
    </row>
    <row r="95" spans="1:8" ht="14.1" customHeight="1" x14ac:dyDescent="0.25">
      <c r="A95" s="50" t="s">
        <v>151</v>
      </c>
      <c r="B95" s="108">
        <v>2896.67</v>
      </c>
      <c r="C95" s="92">
        <v>2896.67</v>
      </c>
      <c r="D95" s="93"/>
      <c r="E95" s="94"/>
      <c r="F95" s="57"/>
      <c r="G95" s="101"/>
      <c r="H95" s="102"/>
    </row>
    <row r="96" spans="1:8" ht="14.1" customHeight="1" x14ac:dyDescent="0.25">
      <c r="A96" s="50" t="s">
        <v>152</v>
      </c>
      <c r="B96" s="108">
        <v>394.53</v>
      </c>
      <c r="C96" s="92">
        <v>394.53</v>
      </c>
      <c r="D96" s="93"/>
      <c r="E96" s="94">
        <v>1500</v>
      </c>
      <c r="F96" s="57"/>
      <c r="G96" s="101"/>
      <c r="H96" s="102"/>
    </row>
    <row r="97" spans="1:8" ht="14.1" customHeight="1" x14ac:dyDescent="0.25">
      <c r="A97" s="50" t="s">
        <v>302</v>
      </c>
      <c r="B97" s="108">
        <v>3360</v>
      </c>
      <c r="C97" s="92">
        <v>2800</v>
      </c>
      <c r="D97" s="93">
        <v>560</v>
      </c>
      <c r="E97" s="94"/>
      <c r="F97" s="57"/>
      <c r="G97" s="101"/>
      <c r="H97" s="102"/>
    </row>
    <row r="98" spans="1:8" ht="14.1" customHeight="1" x14ac:dyDescent="0.25">
      <c r="A98" s="50" t="s">
        <v>158</v>
      </c>
      <c r="B98" s="108">
        <v>1122</v>
      </c>
      <c r="C98" s="92">
        <v>1010</v>
      </c>
      <c r="D98" s="93">
        <v>112</v>
      </c>
      <c r="E98" s="94"/>
      <c r="F98" s="57"/>
      <c r="G98" s="101"/>
      <c r="H98" s="102"/>
    </row>
    <row r="99" spans="1:8" ht="14.1" customHeight="1" x14ac:dyDescent="0.25">
      <c r="A99" s="50" t="s">
        <v>159</v>
      </c>
      <c r="B99" s="108">
        <v>3435.54</v>
      </c>
      <c r="C99" s="92">
        <v>2862.95</v>
      </c>
      <c r="D99" s="93">
        <v>572.59</v>
      </c>
      <c r="E99" s="94"/>
      <c r="F99" s="57"/>
      <c r="G99" s="101"/>
      <c r="H99" s="102"/>
    </row>
    <row r="100" spans="1:8" ht="14.1" customHeight="1" x14ac:dyDescent="0.25">
      <c r="A100" s="50" t="s">
        <v>219</v>
      </c>
      <c r="B100" s="108">
        <v>152.88</v>
      </c>
      <c r="C100" s="92">
        <v>152.88</v>
      </c>
      <c r="D100" s="93"/>
      <c r="E100" s="94"/>
      <c r="F100" s="57"/>
      <c r="G100" s="101"/>
      <c r="H100" s="102"/>
    </row>
    <row r="101" spans="1:8" ht="14.1" customHeight="1" x14ac:dyDescent="0.25">
      <c r="A101" s="50" t="s">
        <v>216</v>
      </c>
      <c r="B101" s="108">
        <v>257.94</v>
      </c>
      <c r="C101" s="92">
        <v>214.95</v>
      </c>
      <c r="D101" s="93">
        <v>42.99</v>
      </c>
      <c r="E101" s="94"/>
      <c r="F101" s="57"/>
      <c r="G101" s="101"/>
      <c r="H101" s="102"/>
    </row>
    <row r="102" spans="1:8" ht="14.1" customHeight="1" x14ac:dyDescent="0.25">
      <c r="A102" s="50" t="s">
        <v>275</v>
      </c>
      <c r="B102" s="108">
        <v>58</v>
      </c>
      <c r="C102" s="92">
        <v>58</v>
      </c>
      <c r="D102" s="93"/>
      <c r="E102" s="94">
        <v>100</v>
      </c>
      <c r="F102" s="57"/>
      <c r="G102" s="101"/>
      <c r="H102" s="102"/>
    </row>
    <row r="103" spans="1:8" ht="14.1" customHeight="1" x14ac:dyDescent="0.25">
      <c r="A103" s="50" t="s">
        <v>301</v>
      </c>
      <c r="B103" s="108">
        <v>270.89999999999998</v>
      </c>
      <c r="C103" s="92">
        <v>270.89999999999998</v>
      </c>
      <c r="D103" s="93"/>
      <c r="E103" s="94"/>
      <c r="F103" s="57"/>
      <c r="G103" s="101"/>
      <c r="H103" s="102"/>
    </row>
    <row r="104" spans="1:8" ht="14.1" customHeight="1" x14ac:dyDescent="0.25">
      <c r="A104" s="50"/>
      <c r="B104" s="108"/>
      <c r="C104" s="92"/>
      <c r="D104" s="93"/>
      <c r="E104" s="94"/>
      <c r="F104" s="57"/>
      <c r="G104" s="101"/>
      <c r="H104" s="102"/>
    </row>
    <row r="105" spans="1:8" ht="14.1" customHeight="1" x14ac:dyDescent="0.25">
      <c r="A105" s="50" t="s">
        <v>153</v>
      </c>
      <c r="B105" s="108"/>
      <c r="C105" s="92"/>
      <c r="D105" s="93"/>
      <c r="E105" s="104"/>
      <c r="F105" s="57"/>
      <c r="G105" s="101"/>
      <c r="H105" s="102"/>
    </row>
    <row r="106" spans="1:8" ht="14.1" customHeight="1" x14ac:dyDescent="0.25">
      <c r="A106" s="50" t="s">
        <v>154</v>
      </c>
      <c r="B106" s="108"/>
      <c r="C106" s="92"/>
      <c r="D106" s="93"/>
      <c r="E106" s="104"/>
      <c r="F106" s="57"/>
      <c r="G106" s="50"/>
      <c r="H106" s="50"/>
    </row>
    <row r="107" spans="1:8" ht="14.1" customHeight="1" x14ac:dyDescent="0.25">
      <c r="A107" s="50" t="s">
        <v>155</v>
      </c>
      <c r="B107" s="108"/>
      <c r="C107" s="92"/>
      <c r="D107" s="93"/>
      <c r="E107" s="104"/>
      <c r="F107" s="57"/>
      <c r="G107" s="50"/>
      <c r="H107" s="50"/>
    </row>
    <row r="108" spans="1:8" ht="14.1" customHeight="1" x14ac:dyDescent="0.25">
      <c r="A108" s="50" t="s">
        <v>160</v>
      </c>
      <c r="B108" s="69">
        <f>SUM(B31:B107)</f>
        <v>41782.200000000004</v>
      </c>
      <c r="C108" s="69">
        <f>SUM(C31:C107)</f>
        <v>39275.519999999997</v>
      </c>
      <c r="D108" s="69">
        <f>SUM(D31:D107)</f>
        <v>2506.6799999999998</v>
      </c>
      <c r="E108" s="105"/>
      <c r="F108" s="57"/>
      <c r="G108" s="100"/>
      <c r="H108" s="100"/>
    </row>
    <row r="109" spans="1:8" ht="14.1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A1E0-1CF2-485F-B9A7-BDD46B6A5301}">
  <dimension ref="A1:C45"/>
  <sheetViews>
    <sheetView topLeftCell="A2" workbookViewId="0">
      <selection activeCell="C40" sqref="C40"/>
    </sheetView>
  </sheetViews>
  <sheetFormatPr defaultRowHeight="15" x14ac:dyDescent="0.25"/>
  <cols>
    <col min="1" max="1" width="41.5703125" customWidth="1"/>
    <col min="2" max="2" width="17.5703125" customWidth="1"/>
    <col min="3" max="3" width="17.140625" customWidth="1"/>
  </cols>
  <sheetData>
    <row r="1" spans="1:3" x14ac:dyDescent="0.25">
      <c r="A1" s="1" t="s">
        <v>25</v>
      </c>
      <c r="B1" s="2"/>
    </row>
    <row r="2" spans="1:3" x14ac:dyDescent="0.25">
      <c r="A2" s="3">
        <v>43221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43</v>
      </c>
      <c r="B5" s="7">
        <v>1319.33</v>
      </c>
      <c r="C5" s="6" t="s">
        <v>44</v>
      </c>
    </row>
    <row r="6" spans="1:3" x14ac:dyDescent="0.25">
      <c r="A6" t="s">
        <v>34</v>
      </c>
      <c r="B6" s="8">
        <v>2416.04</v>
      </c>
      <c r="C6" s="9" t="s">
        <v>3</v>
      </c>
    </row>
    <row r="7" spans="1:3" x14ac:dyDescent="0.25">
      <c r="A7" s="10"/>
      <c r="B7" s="11"/>
      <c r="C7" s="12"/>
    </row>
    <row r="8" spans="1:3" x14ac:dyDescent="0.25">
      <c r="A8" s="13"/>
      <c r="B8" s="7"/>
      <c r="C8" s="6"/>
    </row>
    <row r="9" spans="1:3" ht="15.75" thickBot="1" x14ac:dyDescent="0.3">
      <c r="A9" s="14"/>
      <c r="B9" s="15">
        <f>SUM(B5:B8)</f>
        <v>3735.37</v>
      </c>
    </row>
    <row r="10" spans="1:3" ht="15.75" thickBot="1" x14ac:dyDescent="0.3">
      <c r="B10" s="2"/>
    </row>
    <row r="11" spans="1:3" x14ac:dyDescent="0.25">
      <c r="A11" s="43" t="s">
        <v>4</v>
      </c>
      <c r="B11" s="45"/>
      <c r="C11" s="46"/>
    </row>
    <row r="12" spans="1:3" x14ac:dyDescent="0.25">
      <c r="A12" s="10" t="s">
        <v>45</v>
      </c>
      <c r="B12" s="7">
        <v>2750</v>
      </c>
      <c r="C12" s="44" t="s">
        <v>3</v>
      </c>
    </row>
    <row r="13" spans="1:3" x14ac:dyDescent="0.25">
      <c r="A13" s="12" t="s">
        <v>39</v>
      </c>
      <c r="B13" s="11">
        <v>120</v>
      </c>
      <c r="C13" s="10" t="s">
        <v>3</v>
      </c>
    </row>
    <row r="14" spans="1:3" x14ac:dyDescent="0.25">
      <c r="A14" s="10" t="s">
        <v>40</v>
      </c>
      <c r="B14" s="11">
        <v>150</v>
      </c>
      <c r="C14" s="10" t="s">
        <v>3</v>
      </c>
    </row>
    <row r="15" spans="1:3" x14ac:dyDescent="0.25">
      <c r="A15" s="13" t="s">
        <v>41</v>
      </c>
      <c r="B15" s="7">
        <v>314.45</v>
      </c>
      <c r="C15" s="13" t="s">
        <v>3</v>
      </c>
    </row>
    <row r="16" spans="1:3" x14ac:dyDescent="0.25">
      <c r="A16" s="6" t="s">
        <v>50</v>
      </c>
      <c r="B16" s="7">
        <v>48</v>
      </c>
      <c r="C16" s="6" t="s">
        <v>3</v>
      </c>
    </row>
    <row r="17" spans="1:3" x14ac:dyDescent="0.25">
      <c r="A17" s="12" t="s">
        <v>42</v>
      </c>
      <c r="B17" s="11">
        <v>184.86</v>
      </c>
      <c r="C17" s="12" t="s">
        <v>3</v>
      </c>
    </row>
    <row r="18" spans="1:3" x14ac:dyDescent="0.25">
      <c r="A18" s="12" t="s">
        <v>35</v>
      </c>
      <c r="B18" s="11">
        <v>635.04</v>
      </c>
      <c r="C18" s="12" t="s">
        <v>3</v>
      </c>
    </row>
    <row r="19" spans="1:3" x14ac:dyDescent="0.25">
      <c r="A19" s="12" t="s">
        <v>36</v>
      </c>
      <c r="B19" s="11">
        <v>59.99</v>
      </c>
      <c r="C19" s="12" t="s">
        <v>3</v>
      </c>
    </row>
    <row r="20" spans="1:3" x14ac:dyDescent="0.25">
      <c r="A20" s="12" t="s">
        <v>37</v>
      </c>
      <c r="B20" s="11">
        <v>20</v>
      </c>
      <c r="C20" s="12" t="s">
        <v>3</v>
      </c>
    </row>
    <row r="21" spans="1:3" x14ac:dyDescent="0.25">
      <c r="A21" s="9" t="s">
        <v>49</v>
      </c>
      <c r="B21" s="11">
        <v>309</v>
      </c>
      <c r="C21" s="12" t="s">
        <v>3</v>
      </c>
    </row>
    <row r="22" spans="1:3" ht="15.75" thickBot="1" x14ac:dyDescent="0.3">
      <c r="A22" s="9"/>
      <c r="B22" s="48"/>
    </row>
    <row r="23" spans="1:3" ht="15.75" thickBot="1" x14ac:dyDescent="0.3">
      <c r="A23" s="19"/>
      <c r="B23" s="5">
        <f>SUM(B12:B22)</f>
        <v>4591.34</v>
      </c>
    </row>
    <row r="24" spans="1:3" ht="15.75" thickBot="1" x14ac:dyDescent="0.3">
      <c r="A24" s="20"/>
      <c r="B24" s="21"/>
    </row>
    <row r="25" spans="1:3" ht="15.75" thickBot="1" x14ac:dyDescent="0.3">
      <c r="A25" s="22" t="s">
        <v>47</v>
      </c>
      <c r="C25" s="23"/>
    </row>
    <row r="26" spans="1:3" ht="15.75" thickBot="1" x14ac:dyDescent="0.3">
      <c r="A26" s="24" t="s">
        <v>5</v>
      </c>
      <c r="B26" s="25">
        <v>20200.07</v>
      </c>
      <c r="C26" s="26"/>
    </row>
    <row r="27" spans="1:3" ht="15.75" thickBot="1" x14ac:dyDescent="0.3">
      <c r="A27" s="27" t="s">
        <v>6</v>
      </c>
      <c r="B27" s="28">
        <v>2209.04</v>
      </c>
      <c r="C27" s="26"/>
    </row>
    <row r="28" spans="1:3" ht="15.75" thickBot="1" x14ac:dyDescent="0.3">
      <c r="A28" s="20" t="s">
        <v>7</v>
      </c>
      <c r="B28" s="29">
        <f>SUM(B26:B27)</f>
        <v>22409.11</v>
      </c>
      <c r="C28" s="26"/>
    </row>
    <row r="29" spans="1:3" ht="15.75" thickBot="1" x14ac:dyDescent="0.3">
      <c r="A29" s="23"/>
      <c r="B29" s="30"/>
      <c r="C29" s="26"/>
    </row>
    <row r="30" spans="1:3" ht="15.75" thickBot="1" x14ac:dyDescent="0.3">
      <c r="A30" s="20" t="s">
        <v>48</v>
      </c>
      <c r="B30" s="2"/>
      <c r="C30" s="26"/>
    </row>
    <row r="31" spans="1:3" ht="15.75" thickBot="1" x14ac:dyDescent="0.3">
      <c r="A31" s="14" t="s">
        <v>9</v>
      </c>
      <c r="B31" s="5">
        <v>57405.43</v>
      </c>
      <c r="C31" s="26"/>
    </row>
    <row r="32" spans="1:3" ht="15.75" thickBot="1" x14ac:dyDescent="0.3">
      <c r="B32" s="2"/>
      <c r="C32" s="26"/>
    </row>
    <row r="33" spans="1:3" ht="15.75" thickBot="1" x14ac:dyDescent="0.3">
      <c r="A33" s="4" t="s">
        <v>10</v>
      </c>
      <c r="B33" s="2"/>
      <c r="C33" s="26"/>
    </row>
    <row r="34" spans="1:3" ht="15.75" thickBot="1" x14ac:dyDescent="0.3">
      <c r="A34" s="4" t="s">
        <v>11</v>
      </c>
      <c r="B34" s="47">
        <v>0</v>
      </c>
      <c r="C34" s="32"/>
    </row>
    <row r="35" spans="1:3" ht="15.75" thickBot="1" x14ac:dyDescent="0.3">
      <c r="A35" s="24" t="s">
        <v>12</v>
      </c>
      <c r="B35" s="11">
        <v>774.85</v>
      </c>
      <c r="C35" s="32"/>
    </row>
    <row r="36" spans="1:3" ht="15.75" thickBot="1" x14ac:dyDescent="0.3">
      <c r="A36" s="24" t="s">
        <v>46</v>
      </c>
      <c r="B36" s="11">
        <v>14108.69</v>
      </c>
      <c r="C36" s="32"/>
    </row>
    <row r="37" spans="1:3" x14ac:dyDescent="0.25">
      <c r="A37" s="33" t="s">
        <v>15</v>
      </c>
      <c r="B37" s="34">
        <v>10265.98</v>
      </c>
      <c r="C37" s="32"/>
    </row>
    <row r="38" spans="1:3" x14ac:dyDescent="0.25">
      <c r="A38" s="35" t="s">
        <v>16</v>
      </c>
      <c r="B38" s="34">
        <v>250</v>
      </c>
      <c r="C38" s="32"/>
    </row>
    <row r="39" spans="1:3" x14ac:dyDescent="0.25">
      <c r="A39" s="35" t="s">
        <v>17</v>
      </c>
      <c r="B39" s="34">
        <v>357</v>
      </c>
      <c r="C39" s="32"/>
    </row>
    <row r="40" spans="1:3" x14ac:dyDescent="0.25">
      <c r="A40" s="40" t="s">
        <v>18</v>
      </c>
      <c r="B40" s="42">
        <v>1000</v>
      </c>
      <c r="C40" s="32"/>
    </row>
    <row r="41" spans="1:3" x14ac:dyDescent="0.25">
      <c r="A41" s="35" t="s">
        <v>19</v>
      </c>
      <c r="B41" s="39">
        <v>999</v>
      </c>
      <c r="C41" s="32"/>
    </row>
    <row r="42" spans="1:3" x14ac:dyDescent="0.25">
      <c r="A42" s="41" t="s">
        <v>29</v>
      </c>
      <c r="B42" s="42">
        <v>270.01</v>
      </c>
      <c r="C42" s="32"/>
    </row>
    <row r="43" spans="1:3" x14ac:dyDescent="0.25">
      <c r="A43" s="37" t="s">
        <v>20</v>
      </c>
      <c r="B43" s="38">
        <f>SUM(B34:B40)+B42-B41</f>
        <v>26027.53</v>
      </c>
      <c r="C43" s="32"/>
    </row>
    <row r="45" spans="1:3" x14ac:dyDescent="0.25">
      <c r="A45" s="1" t="s">
        <v>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3155-C0DE-4301-94B7-1F8E9459E057}">
  <dimension ref="A1:C47"/>
  <sheetViews>
    <sheetView workbookViewId="0">
      <selection activeCell="C13" sqref="C13"/>
    </sheetView>
  </sheetViews>
  <sheetFormatPr defaultRowHeight="15" x14ac:dyDescent="0.25"/>
  <cols>
    <col min="1" max="1" width="40.140625" customWidth="1"/>
    <col min="2" max="2" width="16.28515625" customWidth="1"/>
    <col min="3" max="3" width="16.5703125" customWidth="1"/>
  </cols>
  <sheetData>
    <row r="1" spans="1:3" x14ac:dyDescent="0.25">
      <c r="A1" s="1" t="s">
        <v>25</v>
      </c>
      <c r="B1" s="2"/>
    </row>
    <row r="2" spans="1:3" x14ac:dyDescent="0.25">
      <c r="A2" s="3">
        <v>43252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B6" s="8"/>
      <c r="C6" s="9"/>
    </row>
    <row r="7" spans="1:3" x14ac:dyDescent="0.25">
      <c r="A7" s="10"/>
      <c r="B7" s="11"/>
      <c r="C7" s="12"/>
    </row>
    <row r="8" spans="1:3" x14ac:dyDescent="0.25">
      <c r="A8" s="13"/>
      <c r="B8" s="7"/>
      <c r="C8" s="6"/>
    </row>
    <row r="9" spans="1:3" ht="15.75" thickBot="1" x14ac:dyDescent="0.3">
      <c r="A9" s="14"/>
      <c r="B9" s="15">
        <f>SUM(B5:B8)</f>
        <v>0</v>
      </c>
    </row>
    <row r="10" spans="1:3" ht="15.75" thickBot="1" x14ac:dyDescent="0.3">
      <c r="B10" s="2"/>
    </row>
    <row r="11" spans="1:3" x14ac:dyDescent="0.25">
      <c r="A11" s="43" t="s">
        <v>4</v>
      </c>
      <c r="B11" s="45"/>
      <c r="C11" s="46"/>
    </row>
    <row r="12" spans="1:3" x14ac:dyDescent="0.25">
      <c r="A12" s="10" t="s">
        <v>56</v>
      </c>
      <c r="B12" s="11">
        <v>337.48</v>
      </c>
      <c r="C12" s="10" t="s">
        <v>3</v>
      </c>
    </row>
    <row r="13" spans="1:3" x14ac:dyDescent="0.25">
      <c r="A13" s="10" t="s">
        <v>52</v>
      </c>
      <c r="B13" s="7">
        <v>29.4</v>
      </c>
      <c r="C13" s="6" t="s">
        <v>3</v>
      </c>
    </row>
    <row r="14" spans="1:3" x14ac:dyDescent="0.25">
      <c r="A14" s="12" t="s">
        <v>53</v>
      </c>
      <c r="B14" s="11">
        <v>450</v>
      </c>
      <c r="C14" s="10" t="s">
        <v>46</v>
      </c>
    </row>
    <row r="15" spans="1:3" x14ac:dyDescent="0.25">
      <c r="A15" s="10" t="s">
        <v>54</v>
      </c>
      <c r="B15" s="11">
        <v>30</v>
      </c>
      <c r="C15" s="10" t="s">
        <v>3</v>
      </c>
    </row>
    <row r="16" spans="1:3" x14ac:dyDescent="0.25">
      <c r="A16" s="13" t="s">
        <v>55</v>
      </c>
      <c r="B16" s="7">
        <v>4598.3999999999996</v>
      </c>
      <c r="C16" s="13" t="s">
        <v>3</v>
      </c>
    </row>
    <row r="17" spans="1:3" x14ac:dyDescent="0.25">
      <c r="A17" s="6" t="s">
        <v>57</v>
      </c>
      <c r="B17" s="7">
        <v>3435.54</v>
      </c>
      <c r="C17" s="6" t="s">
        <v>3</v>
      </c>
    </row>
    <row r="18" spans="1:3" x14ac:dyDescent="0.25">
      <c r="A18" s="12" t="s">
        <v>58</v>
      </c>
      <c r="B18" s="11">
        <v>1877.17</v>
      </c>
      <c r="C18" s="12" t="s">
        <v>59</v>
      </c>
    </row>
    <row r="19" spans="1:3" x14ac:dyDescent="0.25">
      <c r="A19" s="12" t="s">
        <v>163</v>
      </c>
      <c r="B19" s="11">
        <v>680.7</v>
      </c>
      <c r="C19" s="12" t="s">
        <v>3</v>
      </c>
    </row>
    <row r="20" spans="1:3" x14ac:dyDescent="0.25">
      <c r="A20" s="12" t="s">
        <v>98</v>
      </c>
      <c r="B20" s="11">
        <v>165.34</v>
      </c>
      <c r="C20" s="12" t="s">
        <v>3</v>
      </c>
    </row>
    <row r="21" spans="1:3" x14ac:dyDescent="0.25">
      <c r="A21" s="12" t="s">
        <v>164</v>
      </c>
      <c r="B21" s="11">
        <v>20</v>
      </c>
      <c r="C21" s="12" t="s">
        <v>3</v>
      </c>
    </row>
    <row r="22" spans="1:3" x14ac:dyDescent="0.25">
      <c r="A22" s="9"/>
      <c r="B22" s="11"/>
      <c r="C22" s="12"/>
    </row>
    <row r="23" spans="1:3" ht="15.75" thickBot="1" x14ac:dyDescent="0.3">
      <c r="A23" s="9"/>
      <c r="B23" s="48"/>
    </row>
    <row r="24" spans="1:3" ht="15.75" thickBot="1" x14ac:dyDescent="0.3">
      <c r="A24" s="19"/>
      <c r="B24" s="5">
        <f>SUM(B13:B23)</f>
        <v>11286.550000000001</v>
      </c>
    </row>
    <row r="25" spans="1:3" ht="15.75" thickBot="1" x14ac:dyDescent="0.3">
      <c r="A25" s="20"/>
      <c r="B25" s="21"/>
    </row>
    <row r="26" spans="1:3" ht="15.75" thickBot="1" x14ac:dyDescent="0.3">
      <c r="A26" s="22" t="s">
        <v>51</v>
      </c>
      <c r="C26" s="23"/>
    </row>
    <row r="27" spans="1:3" ht="15.75" thickBot="1" x14ac:dyDescent="0.3">
      <c r="A27" s="24" t="s">
        <v>5</v>
      </c>
      <c r="B27" s="25">
        <v>20837.22</v>
      </c>
      <c r="C27" s="26"/>
    </row>
    <row r="28" spans="1:3" ht="15.75" thickBot="1" x14ac:dyDescent="0.3">
      <c r="A28" s="27" t="s">
        <v>6</v>
      </c>
      <c r="B28" s="28">
        <v>2209.14</v>
      </c>
      <c r="C28" s="26"/>
    </row>
    <row r="29" spans="1:3" ht="15.75" thickBot="1" x14ac:dyDescent="0.3">
      <c r="A29" s="20" t="s">
        <v>7</v>
      </c>
      <c r="B29" s="29">
        <f>SUM(B27:B28)</f>
        <v>23046.36</v>
      </c>
      <c r="C29" s="26"/>
    </row>
    <row r="30" spans="1:3" ht="15.75" thickBot="1" x14ac:dyDescent="0.3">
      <c r="A30" s="23"/>
      <c r="B30" s="30"/>
      <c r="C30" s="26"/>
    </row>
    <row r="31" spans="1:3" ht="15.75" thickBot="1" x14ac:dyDescent="0.3">
      <c r="A31" s="20" t="s">
        <v>48</v>
      </c>
      <c r="B31" s="2"/>
      <c r="C31" s="26"/>
    </row>
    <row r="32" spans="1:3" ht="15.75" thickBot="1" x14ac:dyDescent="0.3">
      <c r="A32" s="14" t="s">
        <v>9</v>
      </c>
      <c r="B32" s="5">
        <v>57405.43</v>
      </c>
      <c r="C32" s="26"/>
    </row>
    <row r="33" spans="1:3" ht="15.75" thickBot="1" x14ac:dyDescent="0.3">
      <c r="B33" s="2"/>
      <c r="C33" s="26"/>
    </row>
    <row r="34" spans="1:3" ht="15.75" thickBot="1" x14ac:dyDescent="0.3">
      <c r="A34" s="4" t="s">
        <v>10</v>
      </c>
      <c r="B34" s="2"/>
      <c r="C34" s="26"/>
    </row>
    <row r="35" spans="1:3" ht="15.75" thickBot="1" x14ac:dyDescent="0.3">
      <c r="A35" s="4" t="s">
        <v>11</v>
      </c>
      <c r="B35" s="47">
        <v>0</v>
      </c>
      <c r="C35" s="32"/>
    </row>
    <row r="36" spans="1:3" ht="15.75" thickBot="1" x14ac:dyDescent="0.3">
      <c r="A36" s="24" t="s">
        <v>12</v>
      </c>
      <c r="B36" s="11">
        <v>774.85</v>
      </c>
      <c r="C36" s="32"/>
    </row>
    <row r="37" spans="1:3" ht="15.75" thickBot="1" x14ac:dyDescent="0.3">
      <c r="A37" s="24" t="s">
        <v>46</v>
      </c>
      <c r="B37" s="11">
        <v>13658.69</v>
      </c>
      <c r="C37" s="32"/>
    </row>
    <row r="38" spans="1:3" x14ac:dyDescent="0.25">
      <c r="A38" s="33" t="s">
        <v>15</v>
      </c>
      <c r="B38" s="34">
        <v>10265.98</v>
      </c>
      <c r="C38" s="32"/>
    </row>
    <row r="39" spans="1:3" x14ac:dyDescent="0.25">
      <c r="A39" s="35" t="s">
        <v>16</v>
      </c>
      <c r="B39" s="34">
        <v>250</v>
      </c>
      <c r="C39" s="32"/>
    </row>
    <row r="40" spans="1:3" x14ac:dyDescent="0.25">
      <c r="A40" s="35" t="s">
        <v>17</v>
      </c>
      <c r="B40" s="34">
        <v>357</v>
      </c>
      <c r="C40" s="32"/>
    </row>
    <row r="41" spans="1:3" x14ac:dyDescent="0.25">
      <c r="A41" s="40" t="s">
        <v>18</v>
      </c>
      <c r="B41" s="42">
        <v>1000</v>
      </c>
      <c r="C41" s="32"/>
    </row>
    <row r="42" spans="1:3" x14ac:dyDescent="0.25">
      <c r="A42" s="35" t="s">
        <v>19</v>
      </c>
      <c r="B42" s="39">
        <v>999</v>
      </c>
      <c r="C42" s="32"/>
    </row>
    <row r="43" spans="1:3" x14ac:dyDescent="0.25">
      <c r="A43" s="41" t="s">
        <v>60</v>
      </c>
      <c r="B43" s="39">
        <v>1877.17</v>
      </c>
      <c r="C43" s="32"/>
    </row>
    <row r="44" spans="1:3" x14ac:dyDescent="0.25">
      <c r="A44" s="41" t="s">
        <v>29</v>
      </c>
      <c r="B44" s="42">
        <v>270.01</v>
      </c>
      <c r="C44" s="32"/>
    </row>
    <row r="45" spans="1:3" x14ac:dyDescent="0.25">
      <c r="A45" s="37" t="s">
        <v>20</v>
      </c>
      <c r="B45" s="38">
        <f>SUM(B35:B41)-B42-B43+B44</f>
        <v>23700.359999999997</v>
      </c>
      <c r="C45" s="32"/>
    </row>
    <row r="47" spans="1:3" x14ac:dyDescent="0.25">
      <c r="A47" s="1" t="s">
        <v>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A96D-895D-4037-B330-FFD365416409}">
  <dimension ref="A1:H103"/>
  <sheetViews>
    <sheetView topLeftCell="A9" workbookViewId="0">
      <selection activeCell="B8" sqref="B8"/>
    </sheetView>
  </sheetViews>
  <sheetFormatPr defaultRowHeight="15" x14ac:dyDescent="0.25"/>
  <cols>
    <col min="1" max="1" width="23.28515625" customWidth="1"/>
    <col min="2" max="4" width="10.5703125" customWidth="1"/>
    <col min="5" max="5" width="8.85546875" customWidth="1"/>
    <col min="6" max="6" width="2.28515625" customWidth="1"/>
    <col min="8" max="8" width="11" customWidth="1"/>
  </cols>
  <sheetData>
    <row r="1" spans="1:8" ht="14.45" customHeight="1" thickBot="1" x14ac:dyDescent="0.3">
      <c r="A1" s="49" t="s">
        <v>61</v>
      </c>
      <c r="B1" s="49"/>
      <c r="C1" s="49"/>
      <c r="D1" s="49"/>
      <c r="E1" s="49"/>
      <c r="F1" s="49"/>
      <c r="G1" s="50"/>
      <c r="H1" s="50"/>
    </row>
    <row r="2" spans="1:8" ht="14.45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54" t="s">
        <v>161</v>
      </c>
      <c r="H2" s="55"/>
    </row>
    <row r="3" spans="1:8" ht="14.45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8" ht="14.45" customHeight="1" x14ac:dyDescent="0.25">
      <c r="A4" s="50" t="s">
        <v>65</v>
      </c>
      <c r="B4" s="69">
        <v>476</v>
      </c>
      <c r="C4" s="50"/>
      <c r="D4" s="50"/>
      <c r="E4" s="60"/>
      <c r="F4" s="57"/>
      <c r="G4" s="61" t="s">
        <v>66</v>
      </c>
      <c r="H4" s="62">
        <v>20837.22</v>
      </c>
    </row>
    <row r="5" spans="1:8" ht="14.45" customHeight="1" x14ac:dyDescent="0.25">
      <c r="A5" s="50" t="s">
        <v>67</v>
      </c>
      <c r="B5" s="69"/>
      <c r="C5" s="50"/>
      <c r="D5" s="50"/>
      <c r="E5" s="60"/>
      <c r="F5" s="57"/>
      <c r="G5" s="63" t="s">
        <v>68</v>
      </c>
      <c r="H5" s="64">
        <v>11986.48</v>
      </c>
    </row>
    <row r="6" spans="1:8" ht="14.45" customHeight="1" x14ac:dyDescent="0.25">
      <c r="A6" s="50" t="s">
        <v>69</v>
      </c>
      <c r="B6" s="69"/>
      <c r="C6" s="50"/>
      <c r="D6" s="50"/>
      <c r="E6" s="60"/>
      <c r="F6" s="57"/>
      <c r="G6" s="66"/>
      <c r="H6" s="67">
        <f>SUM(H4)-H5</f>
        <v>8850.7400000000016</v>
      </c>
    </row>
    <row r="7" spans="1:8" ht="14.45" customHeight="1" x14ac:dyDescent="0.25">
      <c r="A7" s="50" t="s">
        <v>70</v>
      </c>
      <c r="B7" s="69">
        <v>36.75</v>
      </c>
      <c r="C7" s="50"/>
      <c r="D7" s="50"/>
      <c r="E7" s="60"/>
      <c r="F7" s="57"/>
      <c r="G7" s="66"/>
      <c r="H7" s="68"/>
    </row>
    <row r="8" spans="1:8" ht="14.45" customHeight="1" x14ac:dyDescent="0.25">
      <c r="A8" s="50" t="s">
        <v>71</v>
      </c>
      <c r="B8" s="69">
        <v>0.28000000000000003</v>
      </c>
      <c r="C8" s="50"/>
      <c r="D8" s="50"/>
      <c r="E8" s="60"/>
      <c r="F8" s="57"/>
      <c r="G8" s="61" t="s">
        <v>72</v>
      </c>
      <c r="H8" s="62">
        <v>2209.14</v>
      </c>
    </row>
    <row r="9" spans="1:8" ht="14.45" customHeight="1" x14ac:dyDescent="0.25">
      <c r="A9" s="50" t="s">
        <v>73</v>
      </c>
      <c r="B9" s="69"/>
      <c r="C9" s="50"/>
      <c r="D9" s="50"/>
      <c r="E9" s="60"/>
      <c r="F9" s="57"/>
      <c r="G9" s="61"/>
      <c r="H9" s="62"/>
    </row>
    <row r="10" spans="1:8" ht="14.45" customHeight="1" x14ac:dyDescent="0.25">
      <c r="A10" s="50" t="s">
        <v>74</v>
      </c>
      <c r="B10" s="69"/>
      <c r="C10" s="50"/>
      <c r="D10" s="50"/>
      <c r="E10" s="60"/>
      <c r="F10" s="57"/>
      <c r="G10" s="61" t="s">
        <v>75</v>
      </c>
      <c r="H10" s="62">
        <v>57405.43</v>
      </c>
    </row>
    <row r="11" spans="1:8" ht="14.45" customHeight="1" x14ac:dyDescent="0.25">
      <c r="A11" s="50" t="s">
        <v>12</v>
      </c>
      <c r="B11" s="69">
        <v>300</v>
      </c>
      <c r="C11" s="50"/>
      <c r="D11" s="50"/>
      <c r="E11" s="60"/>
      <c r="F11" s="57"/>
      <c r="G11" s="61" t="s">
        <v>76</v>
      </c>
      <c r="H11" s="62"/>
    </row>
    <row r="12" spans="1:8" ht="14.45" customHeight="1" x14ac:dyDescent="0.25">
      <c r="A12" s="50" t="s">
        <v>11</v>
      </c>
      <c r="B12" s="69"/>
      <c r="C12" s="50"/>
      <c r="D12" s="50"/>
      <c r="E12" s="60"/>
      <c r="F12" s="57"/>
      <c r="G12" s="58"/>
      <c r="H12" s="62"/>
    </row>
    <row r="13" spans="1:8" ht="14.45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70" t="s">
        <v>77</v>
      </c>
      <c r="H13" s="71">
        <f>SUM(H6)+H8+H10</f>
        <v>68465.31</v>
      </c>
    </row>
    <row r="14" spans="1:8" ht="14.45" customHeight="1" thickBot="1" x14ac:dyDescent="0.3">
      <c r="A14" s="50" t="s">
        <v>78</v>
      </c>
      <c r="B14" s="69">
        <v>2416.04</v>
      </c>
      <c r="C14" s="50"/>
      <c r="D14" s="50"/>
      <c r="E14" s="60"/>
      <c r="F14" s="57"/>
      <c r="G14" s="72"/>
      <c r="H14" s="73"/>
    </row>
    <row r="15" spans="1:8" ht="14.45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74"/>
      <c r="H15" s="74"/>
    </row>
    <row r="16" spans="1:8" ht="14.45" customHeight="1" x14ac:dyDescent="0.25">
      <c r="A16" s="50"/>
      <c r="B16" s="50"/>
      <c r="C16" s="50"/>
      <c r="D16" s="50"/>
      <c r="E16" s="60"/>
      <c r="F16" s="57"/>
      <c r="G16" s="74"/>
      <c r="H16" s="74"/>
    </row>
    <row r="17" spans="1:8" ht="14.45" customHeight="1" x14ac:dyDescent="0.25">
      <c r="A17" s="50" t="s">
        <v>79</v>
      </c>
      <c r="B17" s="69"/>
      <c r="C17" s="50"/>
      <c r="D17" s="50"/>
      <c r="E17" s="60"/>
      <c r="F17" s="57"/>
      <c r="G17" s="50"/>
      <c r="H17" s="50"/>
    </row>
    <row r="18" spans="1:8" ht="14.45" customHeight="1" x14ac:dyDescent="0.25">
      <c r="A18" s="50" t="s">
        <v>80</v>
      </c>
      <c r="B18" s="69"/>
      <c r="C18" s="50"/>
      <c r="D18" s="50"/>
      <c r="E18" s="60"/>
      <c r="F18" s="57"/>
      <c r="G18" s="50"/>
      <c r="H18" s="50"/>
    </row>
    <row r="19" spans="1:8" ht="14.45" customHeight="1" x14ac:dyDescent="0.25">
      <c r="A19" s="75" t="s">
        <v>81</v>
      </c>
      <c r="B19" s="76">
        <f>SUM(B3:B18)</f>
        <v>4848.3999999999996</v>
      </c>
      <c r="C19" s="50"/>
      <c r="D19" s="50"/>
      <c r="E19" s="77">
        <f>SUM(E4:E18)</f>
        <v>0</v>
      </c>
      <c r="F19" s="57"/>
      <c r="G19" s="78" t="s">
        <v>82</v>
      </c>
      <c r="H19" s="79">
        <v>67710.929999999993</v>
      </c>
    </row>
    <row r="20" spans="1:8" ht="14.45" customHeight="1" x14ac:dyDescent="0.25">
      <c r="A20" s="75" t="s">
        <v>83</v>
      </c>
      <c r="B20" s="50"/>
      <c r="C20" s="50"/>
      <c r="D20" s="50"/>
      <c r="E20" s="56"/>
      <c r="F20" s="57"/>
      <c r="G20" s="80"/>
      <c r="H20" s="80"/>
    </row>
    <row r="21" spans="1:8" ht="14.45" customHeight="1" x14ac:dyDescent="0.25">
      <c r="A21" s="50" t="s">
        <v>84</v>
      </c>
      <c r="B21" s="65">
        <v>13987.5</v>
      </c>
      <c r="C21" s="50"/>
      <c r="D21" s="50"/>
      <c r="E21" s="56"/>
      <c r="F21" s="57"/>
      <c r="G21" s="81" t="s">
        <v>85</v>
      </c>
      <c r="H21" s="81"/>
    </row>
    <row r="22" spans="1:8" ht="14.45" customHeight="1" x14ac:dyDescent="0.25">
      <c r="A22" s="50" t="s">
        <v>86</v>
      </c>
      <c r="B22" s="65"/>
      <c r="C22" s="50"/>
      <c r="D22" s="50"/>
      <c r="E22" s="56"/>
      <c r="F22" s="57"/>
      <c r="G22" s="81" t="s">
        <v>87</v>
      </c>
      <c r="H22" s="82">
        <f>SUM(B25)</f>
        <v>18835.900000000001</v>
      </c>
    </row>
    <row r="23" spans="1:8" ht="14.45" customHeight="1" x14ac:dyDescent="0.25">
      <c r="A23" s="50" t="s">
        <v>88</v>
      </c>
      <c r="B23" s="50"/>
      <c r="C23" s="50"/>
      <c r="D23" s="50"/>
      <c r="E23" s="56"/>
      <c r="F23" s="57"/>
      <c r="G23" s="80" t="s">
        <v>89</v>
      </c>
      <c r="H23" s="83"/>
    </row>
    <row r="24" spans="1:8" ht="14.45" customHeight="1" x14ac:dyDescent="0.25">
      <c r="A24" s="50" t="s">
        <v>90</v>
      </c>
      <c r="B24" s="69"/>
      <c r="C24" s="50"/>
      <c r="D24" s="50"/>
      <c r="E24" s="56"/>
      <c r="F24" s="57"/>
      <c r="G24" s="84"/>
      <c r="H24" s="85">
        <f>SUM(H22)-H23</f>
        <v>18835.900000000001</v>
      </c>
    </row>
    <row r="25" spans="1:8" ht="14.45" customHeight="1" x14ac:dyDescent="0.25">
      <c r="A25" s="75" t="s">
        <v>87</v>
      </c>
      <c r="B25" s="76">
        <f>SUM(B19:B24)</f>
        <v>18835.900000000001</v>
      </c>
      <c r="C25" s="50"/>
      <c r="D25" s="50"/>
      <c r="E25" s="56"/>
      <c r="F25" s="57"/>
      <c r="G25" s="86" t="s">
        <v>91</v>
      </c>
      <c r="H25" s="86"/>
    </row>
    <row r="26" spans="1:8" ht="14.45" customHeight="1" x14ac:dyDescent="0.25">
      <c r="A26" s="50"/>
      <c r="B26" s="50"/>
      <c r="C26" s="50"/>
      <c r="D26" s="50"/>
      <c r="E26" s="56"/>
      <c r="F26" s="57"/>
      <c r="G26" s="86" t="s">
        <v>92</v>
      </c>
      <c r="H26" s="87">
        <f>SUM(B102)</f>
        <v>18081.52</v>
      </c>
    </row>
    <row r="27" spans="1:8" ht="14.45" customHeight="1" x14ac:dyDescent="0.25">
      <c r="A27" s="51" t="s">
        <v>93</v>
      </c>
      <c r="B27" s="50"/>
      <c r="C27" s="50"/>
      <c r="D27" s="50"/>
      <c r="E27" s="56"/>
      <c r="F27" s="57"/>
      <c r="G27" s="80" t="s">
        <v>89</v>
      </c>
      <c r="H27" s="83"/>
    </row>
    <row r="28" spans="1:8" ht="14.45" customHeight="1" x14ac:dyDescent="0.25">
      <c r="A28" s="50"/>
      <c r="B28" s="88" t="s">
        <v>94</v>
      </c>
      <c r="C28" s="89" t="s">
        <v>95</v>
      </c>
      <c r="D28" s="90" t="s">
        <v>96</v>
      </c>
      <c r="E28" s="52" t="s">
        <v>63</v>
      </c>
      <c r="F28" s="57"/>
      <c r="G28" s="84"/>
      <c r="H28" s="91">
        <f>SUM(H26)-H27</f>
        <v>18081.52</v>
      </c>
    </row>
    <row r="29" spans="1:8" ht="14.45" customHeight="1" x14ac:dyDescent="0.25">
      <c r="A29" s="49" t="s">
        <v>97</v>
      </c>
      <c r="B29" s="88"/>
      <c r="C29" s="89"/>
      <c r="D29" s="90"/>
      <c r="E29" s="52"/>
      <c r="F29" s="57"/>
    </row>
    <row r="30" spans="1:8" ht="14.45" customHeight="1" x14ac:dyDescent="0.25">
      <c r="A30" s="50" t="s">
        <v>98</v>
      </c>
      <c r="B30" s="108">
        <v>144.75</v>
      </c>
      <c r="C30" s="92">
        <v>144.75</v>
      </c>
      <c r="D30" s="93"/>
      <c r="E30" s="94">
        <v>700</v>
      </c>
      <c r="F30" s="57"/>
      <c r="G30" s="95" t="s">
        <v>99</v>
      </c>
      <c r="H30" s="96">
        <f>SUM(H19)+H24-H28</f>
        <v>68465.309999999983</v>
      </c>
    </row>
    <row r="31" spans="1:8" ht="14.45" customHeight="1" x14ac:dyDescent="0.25">
      <c r="A31" s="50" t="s">
        <v>156</v>
      </c>
      <c r="B31" s="108">
        <v>1978.98</v>
      </c>
      <c r="C31" s="92">
        <v>1978.98</v>
      </c>
      <c r="D31" s="93"/>
      <c r="E31" s="94">
        <v>8000</v>
      </c>
      <c r="F31" s="57"/>
    </row>
    <row r="32" spans="1:8" ht="14.45" customHeight="1" x14ac:dyDescent="0.25">
      <c r="A32" s="50" t="s">
        <v>100</v>
      </c>
      <c r="B32" s="108">
        <v>60</v>
      </c>
      <c r="C32" s="92">
        <v>60</v>
      </c>
      <c r="D32" s="93"/>
      <c r="E32" s="94">
        <v>240</v>
      </c>
      <c r="F32" s="57"/>
    </row>
    <row r="33" spans="1:8" ht="14.45" customHeight="1" x14ac:dyDescent="0.25">
      <c r="A33" s="50" t="s">
        <v>101</v>
      </c>
      <c r="B33" s="108">
        <v>48</v>
      </c>
      <c r="C33" s="92">
        <v>40</v>
      </c>
      <c r="D33" s="93">
        <v>8</v>
      </c>
      <c r="E33" s="94">
        <v>150</v>
      </c>
      <c r="F33" s="57"/>
    </row>
    <row r="34" spans="1:8" ht="14.45" customHeight="1" x14ac:dyDescent="0.25">
      <c r="A34" s="50"/>
      <c r="B34" s="108"/>
      <c r="C34" s="92"/>
      <c r="D34" s="93"/>
      <c r="E34" s="60"/>
      <c r="F34" s="57"/>
      <c r="G34" s="97" t="s">
        <v>102</v>
      </c>
      <c r="H34" s="97"/>
    </row>
    <row r="35" spans="1:8" ht="14.45" customHeight="1" x14ac:dyDescent="0.25">
      <c r="A35" s="49" t="s">
        <v>103</v>
      </c>
      <c r="B35" s="108"/>
      <c r="C35" s="92"/>
      <c r="D35" s="93"/>
      <c r="E35" s="60"/>
      <c r="F35" s="57"/>
      <c r="G35" s="97">
        <v>1705</v>
      </c>
      <c r="H35" s="98">
        <v>314.45</v>
      </c>
    </row>
    <row r="36" spans="1:8" ht="14.45" customHeight="1" x14ac:dyDescent="0.25">
      <c r="A36" s="50" t="s">
        <v>104</v>
      </c>
      <c r="B36" s="108"/>
      <c r="C36" s="92"/>
      <c r="D36" s="93"/>
      <c r="E36" s="60">
        <v>425</v>
      </c>
      <c r="F36" s="57"/>
      <c r="G36" s="97">
        <v>1706</v>
      </c>
      <c r="H36" s="98">
        <v>48</v>
      </c>
    </row>
    <row r="37" spans="1:8" ht="14.45" customHeight="1" x14ac:dyDescent="0.25">
      <c r="A37" s="50" t="s">
        <v>105</v>
      </c>
      <c r="B37" s="108">
        <v>344.45</v>
      </c>
      <c r="C37" s="92">
        <v>299.45</v>
      </c>
      <c r="D37" s="93">
        <v>45</v>
      </c>
      <c r="E37" s="60">
        <v>200</v>
      </c>
      <c r="F37" s="57"/>
      <c r="G37" s="97">
        <v>1710</v>
      </c>
      <c r="H37" s="98">
        <v>4598.3999999999996</v>
      </c>
    </row>
    <row r="38" spans="1:8" ht="14.45" customHeight="1" x14ac:dyDescent="0.25">
      <c r="A38" s="50"/>
      <c r="B38" s="108"/>
      <c r="C38" s="92"/>
      <c r="D38" s="93"/>
      <c r="E38" s="60"/>
      <c r="F38" s="57"/>
      <c r="G38" s="97">
        <v>1711</v>
      </c>
      <c r="H38" s="98">
        <v>337.48</v>
      </c>
    </row>
    <row r="39" spans="1:8" ht="14.45" customHeight="1" x14ac:dyDescent="0.25">
      <c r="A39" s="49" t="s">
        <v>106</v>
      </c>
      <c r="B39" s="108"/>
      <c r="C39" s="92"/>
      <c r="D39" s="93"/>
      <c r="E39" s="60"/>
      <c r="F39" s="57"/>
      <c r="G39" s="97">
        <v>1712</v>
      </c>
      <c r="H39" s="98">
        <v>29.4</v>
      </c>
    </row>
    <row r="40" spans="1:8" ht="14.45" customHeight="1" x14ac:dyDescent="0.25">
      <c r="A40" s="50" t="s">
        <v>107</v>
      </c>
      <c r="B40" s="108">
        <v>150</v>
      </c>
      <c r="C40" s="92">
        <v>150</v>
      </c>
      <c r="D40" s="93"/>
      <c r="E40" s="60">
        <v>700</v>
      </c>
      <c r="F40" s="57"/>
      <c r="G40" s="97">
        <v>1713</v>
      </c>
      <c r="H40" s="106">
        <v>450</v>
      </c>
    </row>
    <row r="41" spans="1:8" ht="14.45" customHeight="1" x14ac:dyDescent="0.25">
      <c r="A41" s="50" t="s">
        <v>108</v>
      </c>
      <c r="B41" s="108"/>
      <c r="C41" s="92"/>
      <c r="D41" s="93"/>
      <c r="E41" s="60"/>
      <c r="F41" s="57"/>
      <c r="G41" s="97">
        <v>1714</v>
      </c>
      <c r="H41" s="106">
        <v>30</v>
      </c>
    </row>
    <row r="42" spans="1:8" ht="14.45" customHeight="1" x14ac:dyDescent="0.25">
      <c r="A42" s="50"/>
      <c r="B42" s="108"/>
      <c r="C42" s="92"/>
      <c r="D42" s="93"/>
      <c r="E42" s="60"/>
      <c r="F42" s="57"/>
      <c r="G42" s="97">
        <v>1715</v>
      </c>
      <c r="H42" s="106">
        <v>3435.54</v>
      </c>
    </row>
    <row r="43" spans="1:8" ht="14.45" customHeight="1" x14ac:dyDescent="0.25">
      <c r="A43" s="49" t="s">
        <v>109</v>
      </c>
      <c r="B43" s="108"/>
      <c r="C43" s="92"/>
      <c r="D43" s="93"/>
      <c r="E43" s="60"/>
      <c r="F43" s="57"/>
      <c r="G43" s="97">
        <v>1716</v>
      </c>
      <c r="H43" s="107">
        <v>1877.17</v>
      </c>
    </row>
    <row r="44" spans="1:8" ht="14.45" customHeight="1" x14ac:dyDescent="0.25">
      <c r="A44" s="50" t="s">
        <v>110</v>
      </c>
      <c r="B44" s="108">
        <v>424.03</v>
      </c>
      <c r="C44" s="92">
        <v>424.03</v>
      </c>
      <c r="D44" s="93"/>
      <c r="E44" s="94">
        <v>500</v>
      </c>
      <c r="F44" s="57"/>
      <c r="G44" s="97">
        <v>1717</v>
      </c>
      <c r="H44" s="106">
        <v>866.04</v>
      </c>
    </row>
    <row r="45" spans="1:8" ht="14.45" customHeight="1" x14ac:dyDescent="0.25">
      <c r="A45" s="50" t="s">
        <v>111</v>
      </c>
      <c r="B45" s="108">
        <v>366.88</v>
      </c>
      <c r="C45" s="92">
        <v>366.88</v>
      </c>
      <c r="D45" s="93"/>
      <c r="E45" s="94">
        <v>400</v>
      </c>
      <c r="F45" s="57"/>
      <c r="G45" s="100"/>
      <c r="H45" s="99">
        <f>SUM(H35:H44)</f>
        <v>11986.48</v>
      </c>
    </row>
    <row r="46" spans="1:8" ht="14.45" customHeight="1" x14ac:dyDescent="0.25">
      <c r="A46" s="50" t="s">
        <v>112</v>
      </c>
      <c r="B46" s="108">
        <v>450</v>
      </c>
      <c r="C46" s="92">
        <v>450</v>
      </c>
      <c r="D46" s="93"/>
      <c r="E46" s="94"/>
      <c r="F46" s="57"/>
      <c r="G46" s="50"/>
      <c r="H46" s="50"/>
    </row>
    <row r="47" spans="1:8" ht="14.45" customHeight="1" x14ac:dyDescent="0.25">
      <c r="A47" s="50" t="s">
        <v>113</v>
      </c>
      <c r="B47" s="108"/>
      <c r="C47" s="92"/>
      <c r="D47" s="93"/>
      <c r="E47" s="94"/>
      <c r="F47" s="57"/>
    </row>
    <row r="48" spans="1:8" ht="14.45" customHeight="1" x14ac:dyDescent="0.25">
      <c r="A48" s="50" t="s">
        <v>114</v>
      </c>
      <c r="B48" s="108"/>
      <c r="C48" s="92"/>
      <c r="D48" s="93"/>
      <c r="E48" s="94">
        <v>250</v>
      </c>
      <c r="F48" s="57"/>
      <c r="G48" s="50"/>
      <c r="H48" s="65"/>
    </row>
    <row r="49" spans="1:8" ht="14.45" customHeight="1" x14ac:dyDescent="0.25">
      <c r="A49" s="50" t="s">
        <v>115</v>
      </c>
      <c r="B49" s="108"/>
      <c r="C49" s="92"/>
      <c r="D49" s="93"/>
      <c r="E49" s="94"/>
      <c r="F49" s="57"/>
      <c r="G49" s="50"/>
      <c r="H49" s="50"/>
    </row>
    <row r="50" spans="1:8" ht="14.45" customHeight="1" x14ac:dyDescent="0.25">
      <c r="A50" s="50" t="s">
        <v>116</v>
      </c>
      <c r="B50" s="108">
        <v>120</v>
      </c>
      <c r="C50" s="92">
        <v>100</v>
      </c>
      <c r="D50" s="93">
        <v>20</v>
      </c>
      <c r="E50" s="94">
        <v>135</v>
      </c>
      <c r="F50" s="57"/>
      <c r="G50" s="50"/>
      <c r="H50" s="65"/>
    </row>
    <row r="51" spans="1:8" ht="14.45" customHeight="1" x14ac:dyDescent="0.25">
      <c r="A51" s="50" t="s">
        <v>117</v>
      </c>
      <c r="B51" s="108"/>
      <c r="C51" s="92"/>
      <c r="D51" s="93"/>
      <c r="E51" s="94"/>
      <c r="F51" s="57"/>
      <c r="G51" s="101"/>
      <c r="H51" s="102"/>
    </row>
    <row r="52" spans="1:8" ht="14.45" customHeight="1" x14ac:dyDescent="0.25">
      <c r="A52" s="50" t="s">
        <v>118</v>
      </c>
      <c r="B52" s="108"/>
      <c r="C52" s="92"/>
      <c r="D52" s="93"/>
      <c r="E52" s="94"/>
      <c r="F52" s="57"/>
      <c r="G52" s="101"/>
      <c r="H52" s="102"/>
    </row>
    <row r="53" spans="1:8" ht="14.45" customHeight="1" x14ac:dyDescent="0.25">
      <c r="A53" s="50"/>
      <c r="B53" s="108"/>
      <c r="C53" s="92"/>
      <c r="D53" s="93"/>
      <c r="E53" s="94"/>
      <c r="F53" s="57"/>
      <c r="G53" s="101"/>
      <c r="H53" s="102"/>
    </row>
    <row r="54" spans="1:8" ht="14.45" customHeight="1" x14ac:dyDescent="0.25">
      <c r="A54" s="49" t="s">
        <v>119</v>
      </c>
      <c r="B54" s="108"/>
      <c r="C54" s="92"/>
      <c r="D54" s="93"/>
      <c r="E54" s="60"/>
      <c r="F54" s="57"/>
      <c r="G54" s="101"/>
      <c r="H54" s="102"/>
    </row>
    <row r="55" spans="1:8" ht="14.45" customHeight="1" x14ac:dyDescent="0.25">
      <c r="A55" s="50" t="s">
        <v>120</v>
      </c>
      <c r="B55" s="108">
        <v>369.95</v>
      </c>
      <c r="C55" s="92">
        <v>322</v>
      </c>
      <c r="D55" s="93">
        <v>47.95</v>
      </c>
      <c r="E55" s="94">
        <v>370</v>
      </c>
      <c r="F55" s="57"/>
      <c r="G55" s="101"/>
      <c r="H55" s="102"/>
    </row>
    <row r="56" spans="1:8" ht="14.45" customHeight="1" x14ac:dyDescent="0.25">
      <c r="A56" s="50" t="s">
        <v>121</v>
      </c>
      <c r="B56" s="108"/>
      <c r="C56" s="92"/>
      <c r="D56" s="93"/>
      <c r="E56" s="94">
        <v>12</v>
      </c>
      <c r="F56" s="57"/>
      <c r="G56" s="101"/>
      <c r="H56" s="102"/>
    </row>
    <row r="57" spans="1:8" ht="14.45" customHeight="1" x14ac:dyDescent="0.25">
      <c r="A57" s="50" t="s">
        <v>122</v>
      </c>
      <c r="B57" s="108"/>
      <c r="C57" s="92"/>
      <c r="D57" s="93"/>
      <c r="E57" s="94">
        <v>120</v>
      </c>
      <c r="F57" s="57"/>
      <c r="G57" s="101"/>
      <c r="H57" s="102"/>
    </row>
    <row r="58" spans="1:8" ht="14.45" customHeight="1" x14ac:dyDescent="0.25">
      <c r="A58" s="50" t="s">
        <v>123</v>
      </c>
      <c r="B58" s="108"/>
      <c r="C58" s="92"/>
      <c r="D58" s="93"/>
      <c r="E58" s="94">
        <v>50</v>
      </c>
      <c r="F58" s="57"/>
      <c r="G58" s="101"/>
      <c r="H58" s="102"/>
    </row>
    <row r="59" spans="1:8" ht="14.45" customHeight="1" x14ac:dyDescent="0.25">
      <c r="A59" s="50" t="s">
        <v>124</v>
      </c>
      <c r="B59" s="108"/>
      <c r="C59" s="92"/>
      <c r="D59" s="93"/>
      <c r="E59" s="60">
        <v>1825</v>
      </c>
      <c r="F59" s="57"/>
      <c r="G59" s="101"/>
      <c r="H59" s="102"/>
    </row>
    <row r="60" spans="1:8" ht="14.45" customHeight="1" x14ac:dyDescent="0.25">
      <c r="A60" s="50" t="s">
        <v>125</v>
      </c>
      <c r="B60" s="108">
        <v>40</v>
      </c>
      <c r="C60" s="92">
        <v>40</v>
      </c>
      <c r="D60" s="93"/>
      <c r="E60" s="60">
        <v>50</v>
      </c>
      <c r="F60" s="57"/>
      <c r="G60" s="101"/>
      <c r="H60" s="102"/>
    </row>
    <row r="61" spans="1:8" ht="14.45" customHeight="1" x14ac:dyDescent="0.25">
      <c r="A61" s="50"/>
      <c r="B61" s="108"/>
      <c r="C61" s="92"/>
      <c r="D61" s="93"/>
      <c r="E61" s="60"/>
      <c r="F61" s="57"/>
      <c r="G61" s="101"/>
      <c r="H61" s="102"/>
    </row>
    <row r="62" spans="1:8" ht="14.45" customHeight="1" x14ac:dyDescent="0.25">
      <c r="A62" s="49" t="s">
        <v>126</v>
      </c>
      <c r="B62" s="108"/>
      <c r="C62" s="92"/>
      <c r="D62" s="93"/>
      <c r="E62" s="60"/>
      <c r="F62" s="57"/>
      <c r="G62" s="101"/>
      <c r="H62" s="102"/>
    </row>
    <row r="63" spans="1:8" ht="14.45" customHeight="1" x14ac:dyDescent="0.25">
      <c r="A63" s="50" t="s">
        <v>127</v>
      </c>
      <c r="B63" s="108">
        <v>300</v>
      </c>
      <c r="C63" s="92">
        <v>300</v>
      </c>
      <c r="D63" s="93"/>
      <c r="E63" s="94">
        <v>500</v>
      </c>
      <c r="F63" s="57"/>
      <c r="G63" s="101"/>
      <c r="H63" s="102"/>
    </row>
    <row r="64" spans="1:8" ht="14.45" customHeight="1" x14ac:dyDescent="0.25">
      <c r="A64" s="50" t="s">
        <v>128</v>
      </c>
      <c r="B64" s="108"/>
      <c r="C64" s="92"/>
      <c r="D64" s="93"/>
      <c r="E64" s="94">
        <v>175</v>
      </c>
      <c r="F64" s="57"/>
      <c r="G64" s="101"/>
      <c r="H64" s="102"/>
    </row>
    <row r="65" spans="1:8" ht="14.45" customHeight="1" x14ac:dyDescent="0.25">
      <c r="A65" s="50" t="s">
        <v>129</v>
      </c>
      <c r="B65" s="108"/>
      <c r="C65" s="92"/>
      <c r="D65" s="93"/>
      <c r="E65" s="94"/>
      <c r="F65" s="57"/>
      <c r="G65" s="101"/>
      <c r="H65" s="102"/>
    </row>
    <row r="66" spans="1:8" ht="14.45" customHeight="1" x14ac:dyDescent="0.25">
      <c r="A66" s="50" t="s">
        <v>130</v>
      </c>
      <c r="B66" s="108">
        <v>184.86</v>
      </c>
      <c r="C66" s="92">
        <v>184.86</v>
      </c>
      <c r="D66" s="93"/>
      <c r="E66" s="94">
        <v>350</v>
      </c>
      <c r="F66" s="57"/>
      <c r="G66" s="101"/>
      <c r="H66" s="102"/>
    </row>
    <row r="67" spans="1:8" ht="14.45" customHeight="1" x14ac:dyDescent="0.25">
      <c r="A67" s="50"/>
      <c r="B67" s="108"/>
      <c r="C67" s="92"/>
      <c r="D67" s="93"/>
      <c r="E67" s="94"/>
      <c r="F67" s="57"/>
      <c r="G67" s="101"/>
      <c r="H67" s="102"/>
    </row>
    <row r="68" spans="1:8" ht="14.45" customHeight="1" x14ac:dyDescent="0.25">
      <c r="A68" s="49" t="s">
        <v>131</v>
      </c>
      <c r="B68" s="108"/>
      <c r="C68" s="92"/>
      <c r="D68" s="93"/>
      <c r="E68" s="60"/>
      <c r="F68" s="57"/>
      <c r="G68" s="101"/>
      <c r="H68" s="102"/>
    </row>
    <row r="69" spans="1:8" ht="14.45" customHeight="1" x14ac:dyDescent="0.25">
      <c r="A69" s="50" t="s">
        <v>132</v>
      </c>
      <c r="B69" s="108">
        <v>127.8</v>
      </c>
      <c r="C69" s="92">
        <v>106.5</v>
      </c>
      <c r="D69" s="93">
        <v>21.3</v>
      </c>
      <c r="E69" s="94">
        <v>1000</v>
      </c>
      <c r="F69" s="57"/>
      <c r="G69" s="101"/>
      <c r="H69" s="102"/>
    </row>
    <row r="70" spans="1:8" ht="14.45" customHeight="1" x14ac:dyDescent="0.25">
      <c r="A70" s="50" t="s">
        <v>133</v>
      </c>
      <c r="B70" s="108"/>
      <c r="C70" s="92"/>
      <c r="D70" s="93"/>
      <c r="E70" s="94"/>
      <c r="F70" s="57"/>
      <c r="G70" s="101"/>
      <c r="H70" s="102"/>
    </row>
    <row r="71" spans="1:8" ht="14.45" customHeight="1" x14ac:dyDescent="0.25">
      <c r="A71" s="50" t="s">
        <v>134</v>
      </c>
      <c r="B71" s="108">
        <v>181.2</v>
      </c>
      <c r="C71" s="92">
        <v>151</v>
      </c>
      <c r="D71" s="93">
        <v>30.2</v>
      </c>
      <c r="E71" s="94">
        <v>1000</v>
      </c>
      <c r="F71" s="57"/>
      <c r="G71" s="101"/>
      <c r="H71" s="102"/>
    </row>
    <row r="72" spans="1:8" ht="14.45" customHeight="1" x14ac:dyDescent="0.25">
      <c r="A72" s="50" t="s">
        <v>135</v>
      </c>
      <c r="B72" s="108"/>
      <c r="C72" s="92"/>
      <c r="D72" s="93"/>
      <c r="E72" s="94">
        <v>250</v>
      </c>
      <c r="F72" s="57"/>
      <c r="G72" s="101"/>
      <c r="H72" s="102"/>
    </row>
    <row r="73" spans="1:8" ht="14.45" customHeight="1" x14ac:dyDescent="0.25">
      <c r="A73" s="50" t="s">
        <v>136</v>
      </c>
      <c r="B73" s="108"/>
      <c r="C73" s="92"/>
      <c r="D73" s="93"/>
      <c r="E73" s="94"/>
      <c r="F73" s="57"/>
      <c r="G73" s="101"/>
      <c r="H73" s="102"/>
    </row>
    <row r="74" spans="1:8" ht="14.45" customHeight="1" x14ac:dyDescent="0.25">
      <c r="A74" s="50" t="s">
        <v>137</v>
      </c>
      <c r="B74" s="108"/>
      <c r="C74" s="92"/>
      <c r="D74" s="93"/>
      <c r="E74" s="94">
        <v>180</v>
      </c>
      <c r="F74" s="57"/>
      <c r="G74" s="101"/>
      <c r="H74" s="102"/>
    </row>
    <row r="75" spans="1:8" ht="14.45" customHeight="1" x14ac:dyDescent="0.25">
      <c r="A75" s="50" t="s">
        <v>138</v>
      </c>
      <c r="B75" s="108"/>
      <c r="C75" s="92"/>
      <c r="D75" s="93"/>
      <c r="E75" s="94">
        <v>1000</v>
      </c>
      <c r="F75" s="57"/>
      <c r="G75" s="101"/>
      <c r="H75" s="102"/>
    </row>
    <row r="76" spans="1:8" ht="14.45" customHeight="1" x14ac:dyDescent="0.25">
      <c r="A76" s="50" t="s">
        <v>139</v>
      </c>
      <c r="B76" s="108"/>
      <c r="C76" s="92"/>
      <c r="D76" s="93"/>
      <c r="E76" s="94">
        <v>1500</v>
      </c>
      <c r="F76" s="57"/>
      <c r="G76" s="101"/>
      <c r="H76" s="102"/>
    </row>
    <row r="77" spans="1:8" ht="14.45" customHeight="1" x14ac:dyDescent="0.25">
      <c r="A77" s="50" t="s">
        <v>140</v>
      </c>
      <c r="B77" s="108"/>
      <c r="C77" s="92"/>
      <c r="D77" s="93"/>
      <c r="E77" s="94">
        <v>1000</v>
      </c>
      <c r="F77" s="57"/>
      <c r="G77" s="101"/>
      <c r="H77" s="102"/>
    </row>
    <row r="78" spans="1:8" ht="14.45" customHeight="1" x14ac:dyDescent="0.25">
      <c r="A78" s="50" t="s">
        <v>141</v>
      </c>
      <c r="B78" s="108"/>
      <c r="C78" s="92"/>
      <c r="D78" s="93"/>
      <c r="E78" s="94">
        <v>225</v>
      </c>
      <c r="F78" s="57"/>
      <c r="G78" s="101"/>
      <c r="H78" s="102"/>
    </row>
    <row r="79" spans="1:8" ht="14.45" customHeight="1" x14ac:dyDescent="0.25">
      <c r="A79" s="50"/>
      <c r="B79" s="108"/>
      <c r="C79" s="92"/>
      <c r="D79" s="93"/>
      <c r="E79" s="94"/>
      <c r="F79" s="57"/>
      <c r="G79" s="101"/>
      <c r="H79" s="102"/>
    </row>
    <row r="80" spans="1:8" ht="14.45" customHeight="1" x14ac:dyDescent="0.25">
      <c r="A80" s="49" t="s">
        <v>142</v>
      </c>
      <c r="B80" s="108"/>
      <c r="C80" s="92"/>
      <c r="D80" s="93"/>
      <c r="E80" s="60"/>
      <c r="F80" s="57"/>
      <c r="G80" s="101"/>
      <c r="H80" s="102"/>
    </row>
    <row r="81" spans="1:8" ht="14.45" customHeight="1" x14ac:dyDescent="0.25">
      <c r="A81" s="50" t="s">
        <v>143</v>
      </c>
      <c r="B81" s="108"/>
      <c r="C81" s="92"/>
      <c r="D81" s="93"/>
      <c r="E81" s="60">
        <v>150</v>
      </c>
      <c r="F81" s="57"/>
      <c r="G81" s="101"/>
      <c r="H81" s="102"/>
    </row>
    <row r="82" spans="1:8" ht="14.45" customHeight="1" x14ac:dyDescent="0.25">
      <c r="A82" s="50" t="s">
        <v>144</v>
      </c>
      <c r="B82" s="108"/>
      <c r="C82" s="92"/>
      <c r="D82" s="93"/>
      <c r="E82" s="60">
        <v>300</v>
      </c>
      <c r="F82" s="57"/>
      <c r="G82" s="101"/>
      <c r="H82" s="102"/>
    </row>
    <row r="83" spans="1:8" ht="14.45" customHeight="1" x14ac:dyDescent="0.25">
      <c r="A83" s="50" t="s">
        <v>145</v>
      </c>
      <c r="B83" s="108"/>
      <c r="C83" s="92"/>
      <c r="D83" s="93"/>
      <c r="E83" s="60"/>
      <c r="F83" s="57"/>
      <c r="G83" s="101"/>
      <c r="H83" s="102"/>
    </row>
    <row r="84" spans="1:8" ht="14.45" customHeight="1" x14ac:dyDescent="0.25">
      <c r="A84" s="50"/>
      <c r="B84" s="108"/>
      <c r="C84" s="92"/>
      <c r="D84" s="93"/>
      <c r="E84" s="60"/>
      <c r="F84" s="57"/>
      <c r="G84" s="101"/>
      <c r="H84" s="102"/>
    </row>
    <row r="85" spans="1:8" ht="14.45" customHeight="1" x14ac:dyDescent="0.25">
      <c r="A85" s="49" t="s">
        <v>146</v>
      </c>
      <c r="B85" s="108"/>
      <c r="C85" s="92"/>
      <c r="D85" s="93"/>
      <c r="E85" s="60"/>
      <c r="F85" s="57"/>
      <c r="G85" s="101"/>
      <c r="H85" s="102"/>
    </row>
    <row r="86" spans="1:8" ht="14.45" customHeight="1" x14ac:dyDescent="0.25">
      <c r="A86" s="50" t="s">
        <v>147</v>
      </c>
      <c r="B86" s="108">
        <v>29.99</v>
      </c>
      <c r="C86" s="92">
        <v>22.99</v>
      </c>
      <c r="D86" s="93"/>
      <c r="E86" s="60">
        <v>300</v>
      </c>
      <c r="F86" s="57"/>
      <c r="G86" s="101"/>
      <c r="H86" s="102"/>
    </row>
    <row r="87" spans="1:8" ht="14.45" customHeight="1" x14ac:dyDescent="0.25">
      <c r="A87" s="50" t="s">
        <v>44</v>
      </c>
      <c r="B87" s="108">
        <v>4598.3999999999996</v>
      </c>
      <c r="C87" s="92">
        <v>3832</v>
      </c>
      <c r="D87" s="93">
        <v>766.4</v>
      </c>
      <c r="E87" s="60"/>
      <c r="F87" s="57"/>
      <c r="G87" s="101"/>
      <c r="H87" s="102"/>
    </row>
    <row r="88" spans="1:8" ht="14.45" customHeight="1" x14ac:dyDescent="0.25">
      <c r="A88" s="50" t="s">
        <v>148</v>
      </c>
      <c r="B88" s="108">
        <v>2750</v>
      </c>
      <c r="C88" s="92">
        <v>2750</v>
      </c>
      <c r="D88" s="93"/>
      <c r="E88" s="94">
        <v>3000</v>
      </c>
      <c r="F88" s="57"/>
      <c r="G88" s="101"/>
      <c r="H88" s="102"/>
    </row>
    <row r="89" spans="1:8" ht="14.45" customHeight="1" x14ac:dyDescent="0.25">
      <c r="A89" s="50" t="s">
        <v>149</v>
      </c>
      <c r="B89" s="108"/>
      <c r="C89" s="92"/>
      <c r="D89" s="93"/>
      <c r="E89" s="94">
        <v>200</v>
      </c>
      <c r="F89" s="57"/>
      <c r="G89" s="101"/>
      <c r="H89" s="102"/>
    </row>
    <row r="90" spans="1:8" ht="14.45" customHeight="1" x14ac:dyDescent="0.25">
      <c r="A90" s="50" t="s">
        <v>150</v>
      </c>
      <c r="B90" s="108"/>
      <c r="C90" s="92"/>
      <c r="D90" s="93"/>
      <c r="E90" s="94">
        <v>150</v>
      </c>
      <c r="F90" s="57"/>
      <c r="G90" s="101"/>
      <c r="H90" s="102"/>
    </row>
    <row r="91" spans="1:8" ht="14.45" customHeight="1" x14ac:dyDescent="0.25">
      <c r="A91" s="50" t="s">
        <v>12</v>
      </c>
      <c r="B91" s="108"/>
      <c r="C91" s="92"/>
      <c r="D91" s="93"/>
      <c r="E91" s="94"/>
      <c r="F91" s="57"/>
      <c r="G91" s="101"/>
      <c r="H91" s="102"/>
    </row>
    <row r="92" spans="1:8" ht="14.45" customHeight="1" x14ac:dyDescent="0.25">
      <c r="A92" s="50" t="s">
        <v>11</v>
      </c>
      <c r="B92" s="108"/>
      <c r="C92" s="92"/>
      <c r="D92" s="93"/>
      <c r="E92" s="94">
        <v>300</v>
      </c>
      <c r="F92" s="57"/>
      <c r="G92" s="101"/>
      <c r="H92" s="103"/>
    </row>
    <row r="93" spans="1:8" ht="14.45" customHeight="1" x14ac:dyDescent="0.25">
      <c r="A93" s="50" t="s">
        <v>151</v>
      </c>
      <c r="B93" s="108">
        <v>1877.17</v>
      </c>
      <c r="C93" s="92">
        <v>1877.17</v>
      </c>
      <c r="D93" s="93"/>
      <c r="E93" s="94"/>
      <c r="F93" s="57"/>
      <c r="G93" s="101"/>
      <c r="H93" s="102"/>
    </row>
    <row r="94" spans="1:8" ht="14.45" customHeight="1" x14ac:dyDescent="0.25">
      <c r="A94" s="50" t="s">
        <v>152</v>
      </c>
      <c r="B94" s="108">
        <v>99.52</v>
      </c>
      <c r="C94" s="92">
        <v>99.52</v>
      </c>
      <c r="D94" s="93"/>
      <c r="E94" s="94">
        <v>1500</v>
      </c>
      <c r="F94" s="57"/>
      <c r="G94" s="101"/>
      <c r="H94" s="102"/>
    </row>
    <row r="95" spans="1:8" ht="14.45" customHeight="1" x14ac:dyDescent="0.25">
      <c r="A95" s="50" t="s">
        <v>158</v>
      </c>
      <c r="B95" s="108"/>
      <c r="C95" s="92"/>
      <c r="D95" s="93"/>
      <c r="E95" s="94"/>
      <c r="F95" s="57"/>
      <c r="G95" s="101"/>
      <c r="H95" s="102"/>
    </row>
    <row r="96" spans="1:8" ht="14.45" customHeight="1" x14ac:dyDescent="0.25">
      <c r="A96" s="50" t="s">
        <v>159</v>
      </c>
      <c r="B96" s="108">
        <v>3435.54</v>
      </c>
      <c r="C96" s="92">
        <v>2862.95</v>
      </c>
      <c r="D96" s="93">
        <v>572.59</v>
      </c>
      <c r="E96" s="94"/>
      <c r="F96" s="57"/>
      <c r="G96" s="101"/>
      <c r="H96" s="102"/>
    </row>
    <row r="97" spans="1:8" ht="14.45" customHeight="1" x14ac:dyDescent="0.25">
      <c r="A97" s="50"/>
      <c r="B97" s="108"/>
      <c r="C97" s="92"/>
      <c r="D97" s="93"/>
      <c r="E97" s="94"/>
      <c r="F97" s="57"/>
      <c r="G97" s="101"/>
      <c r="H97" s="102"/>
    </row>
    <row r="98" spans="1:8" ht="14.45" customHeight="1" x14ac:dyDescent="0.25">
      <c r="A98" s="50" t="s">
        <v>153</v>
      </c>
      <c r="B98" s="108"/>
      <c r="C98" s="92"/>
      <c r="D98" s="93"/>
      <c r="E98" s="104"/>
      <c r="F98" s="57"/>
      <c r="G98" s="101"/>
      <c r="H98" s="102"/>
    </row>
    <row r="99" spans="1:8" ht="14.45" customHeight="1" x14ac:dyDescent="0.25">
      <c r="A99" s="50" t="s">
        <v>154</v>
      </c>
      <c r="B99" s="108"/>
      <c r="C99" s="92"/>
      <c r="D99" s="93"/>
      <c r="E99" s="104"/>
      <c r="F99" s="57"/>
      <c r="G99" s="50"/>
      <c r="H99" s="50"/>
    </row>
    <row r="100" spans="1:8" ht="14.45" customHeight="1" x14ac:dyDescent="0.25">
      <c r="A100" s="50" t="s">
        <v>155</v>
      </c>
      <c r="B100" s="108"/>
      <c r="C100" s="92"/>
      <c r="D100" s="93"/>
      <c r="E100" s="104"/>
      <c r="F100" s="57"/>
      <c r="G100" s="50"/>
      <c r="H100" s="50"/>
    </row>
    <row r="101" spans="1:8" ht="14.45" customHeight="1" x14ac:dyDescent="0.25">
      <c r="A101" s="50"/>
      <c r="B101" s="69"/>
      <c r="C101" s="92"/>
      <c r="D101" s="93"/>
      <c r="E101" s="104"/>
      <c r="F101" s="57"/>
      <c r="G101" s="50"/>
      <c r="H101" s="50"/>
    </row>
    <row r="102" spans="1:8" ht="14.45" customHeight="1" x14ac:dyDescent="0.25">
      <c r="A102" s="50" t="s">
        <v>160</v>
      </c>
      <c r="B102" s="69">
        <f>SUM(B30:B100)</f>
        <v>18081.52</v>
      </c>
      <c r="C102" s="69">
        <f>SUM(C30:C100)</f>
        <v>16563.079999999998</v>
      </c>
      <c r="D102" s="69">
        <f>SUM(D30:D100)</f>
        <v>1511.44</v>
      </c>
      <c r="E102" s="105"/>
      <c r="F102" s="57"/>
      <c r="G102" s="100"/>
      <c r="H102" s="100"/>
    </row>
    <row r="103" spans="1:8" ht="14.45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830F-54BD-49BE-B668-B3EA75D53B45}">
  <dimension ref="A1:C45"/>
  <sheetViews>
    <sheetView workbookViewId="0">
      <selection activeCell="A16" sqref="A16"/>
    </sheetView>
  </sheetViews>
  <sheetFormatPr defaultRowHeight="15" x14ac:dyDescent="0.25"/>
  <cols>
    <col min="1" max="1" width="48" customWidth="1"/>
    <col min="2" max="2" width="13.85546875" customWidth="1"/>
    <col min="3" max="3" width="19.5703125" customWidth="1"/>
  </cols>
  <sheetData>
    <row r="1" spans="1:3" x14ac:dyDescent="0.25">
      <c r="A1" s="1" t="s">
        <v>25</v>
      </c>
      <c r="B1" s="2"/>
    </row>
    <row r="2" spans="1:3" x14ac:dyDescent="0.25">
      <c r="A2" s="3">
        <v>43282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165</v>
      </c>
      <c r="B5" s="7">
        <v>1500</v>
      </c>
      <c r="C5" s="6" t="s">
        <v>3</v>
      </c>
    </row>
    <row r="6" spans="1:3" x14ac:dyDescent="0.25">
      <c r="A6" t="s">
        <v>28</v>
      </c>
      <c r="B6" s="8">
        <v>934</v>
      </c>
      <c r="C6" s="9" t="s">
        <v>167</v>
      </c>
    </row>
    <row r="7" spans="1:3" x14ac:dyDescent="0.25">
      <c r="A7" s="10"/>
      <c r="B7" s="11"/>
      <c r="C7" s="12"/>
    </row>
    <row r="8" spans="1:3" x14ac:dyDescent="0.25">
      <c r="A8" s="13"/>
      <c r="B8" s="7"/>
      <c r="C8" s="6"/>
    </row>
    <row r="9" spans="1:3" ht="15.75" thickBot="1" x14ac:dyDescent="0.3">
      <c r="A9" s="14"/>
      <c r="B9" s="15">
        <f>SUM(B5:B8)</f>
        <v>2434</v>
      </c>
    </row>
    <row r="10" spans="1:3" ht="15.75" thickBot="1" x14ac:dyDescent="0.3">
      <c r="B10" s="2"/>
    </row>
    <row r="11" spans="1:3" x14ac:dyDescent="0.25">
      <c r="A11" s="43" t="s">
        <v>4</v>
      </c>
      <c r="B11" s="45"/>
      <c r="C11" s="46"/>
    </row>
    <row r="12" spans="1:3" x14ac:dyDescent="0.25">
      <c r="A12" s="10" t="s">
        <v>166</v>
      </c>
      <c r="B12" s="11">
        <v>150</v>
      </c>
      <c r="C12" s="10" t="s">
        <v>3</v>
      </c>
    </row>
    <row r="13" spans="1:3" x14ac:dyDescent="0.25">
      <c r="A13" s="10" t="s">
        <v>168</v>
      </c>
      <c r="B13" s="7">
        <v>672</v>
      </c>
      <c r="C13" s="6" t="s">
        <v>3</v>
      </c>
    </row>
    <row r="14" spans="1:3" x14ac:dyDescent="0.25">
      <c r="A14" s="12" t="s">
        <v>34</v>
      </c>
      <c r="B14" s="11">
        <v>50.66</v>
      </c>
      <c r="C14" s="10" t="s">
        <v>3</v>
      </c>
    </row>
    <row r="15" spans="1:3" x14ac:dyDescent="0.25">
      <c r="A15" s="10" t="s">
        <v>163</v>
      </c>
      <c r="B15" s="11">
        <v>659.7</v>
      </c>
      <c r="C15" s="10" t="s">
        <v>3</v>
      </c>
    </row>
    <row r="16" spans="1:3" x14ac:dyDescent="0.25">
      <c r="A16" s="13" t="s">
        <v>100</v>
      </c>
      <c r="B16" s="7">
        <v>20</v>
      </c>
      <c r="C16" s="13" t="s">
        <v>3</v>
      </c>
    </row>
    <row r="17" spans="1:3" x14ac:dyDescent="0.25">
      <c r="A17" s="6" t="s">
        <v>98</v>
      </c>
      <c r="B17" s="7">
        <v>96.19</v>
      </c>
      <c r="C17" s="6" t="s">
        <v>3</v>
      </c>
    </row>
    <row r="18" spans="1:3" x14ac:dyDescent="0.25">
      <c r="A18" s="12"/>
      <c r="B18" s="11"/>
      <c r="C18" s="12"/>
    </row>
    <row r="19" spans="1:3" x14ac:dyDescent="0.25">
      <c r="A19" s="9"/>
      <c r="B19" s="11"/>
      <c r="C19" s="12"/>
    </row>
    <row r="20" spans="1:3" ht="15.75" thickBot="1" x14ac:dyDescent="0.3">
      <c r="A20" s="9"/>
      <c r="B20" s="48"/>
    </row>
    <row r="21" spans="1:3" ht="15.75" thickBot="1" x14ac:dyDescent="0.3">
      <c r="A21" s="19"/>
      <c r="B21" s="5">
        <f>SUM(B13:B20)</f>
        <v>1498.5500000000002</v>
      </c>
    </row>
    <row r="22" spans="1:3" ht="15.75" thickBot="1" x14ac:dyDescent="0.3">
      <c r="A22" s="20"/>
      <c r="B22" s="21"/>
    </row>
    <row r="23" spans="1:3" ht="15.75" thickBot="1" x14ac:dyDescent="0.3">
      <c r="A23" s="22" t="s">
        <v>51</v>
      </c>
      <c r="C23" s="23"/>
    </row>
    <row r="24" spans="1:3" ht="15.75" thickBot="1" x14ac:dyDescent="0.3">
      <c r="A24" s="24" t="s">
        <v>5</v>
      </c>
      <c r="B24" s="25">
        <v>20837.22</v>
      </c>
      <c r="C24" s="26"/>
    </row>
    <row r="25" spans="1:3" ht="15.75" thickBot="1" x14ac:dyDescent="0.3">
      <c r="A25" s="27" t="s">
        <v>6</v>
      </c>
      <c r="B25" s="28">
        <v>2209.14</v>
      </c>
      <c r="C25" s="26"/>
    </row>
    <row r="26" spans="1:3" ht="15.75" thickBot="1" x14ac:dyDescent="0.3">
      <c r="A26" s="20" t="s">
        <v>7</v>
      </c>
      <c r="B26" s="29">
        <f>SUM(B24:B25)</f>
        <v>23046.36</v>
      </c>
      <c r="C26" s="26"/>
    </row>
    <row r="27" spans="1:3" ht="15.75" thickBot="1" x14ac:dyDescent="0.3">
      <c r="A27" s="23"/>
      <c r="B27" s="30"/>
      <c r="C27" s="26"/>
    </row>
    <row r="28" spans="1:3" ht="15.75" thickBot="1" x14ac:dyDescent="0.3">
      <c r="A28" s="20" t="s">
        <v>48</v>
      </c>
      <c r="B28" s="2"/>
      <c r="C28" s="26"/>
    </row>
    <row r="29" spans="1:3" ht="15.75" thickBot="1" x14ac:dyDescent="0.3">
      <c r="A29" s="14" t="s">
        <v>9</v>
      </c>
      <c r="B29" s="5">
        <v>57405.43</v>
      </c>
      <c r="C29" s="26"/>
    </row>
    <row r="30" spans="1:3" ht="15.75" thickBot="1" x14ac:dyDescent="0.3">
      <c r="B30" s="2"/>
      <c r="C30" s="26"/>
    </row>
    <row r="31" spans="1:3" ht="15.75" thickBot="1" x14ac:dyDescent="0.3">
      <c r="A31" s="4" t="s">
        <v>10</v>
      </c>
      <c r="B31" s="2"/>
      <c r="C31" s="26"/>
    </row>
    <row r="32" spans="1:3" ht="15.75" thickBot="1" x14ac:dyDescent="0.3">
      <c r="A32" s="4" t="s">
        <v>11</v>
      </c>
      <c r="B32" s="47">
        <v>0</v>
      </c>
      <c r="C32" s="32"/>
    </row>
    <row r="33" spans="1:3" ht="15.75" thickBot="1" x14ac:dyDescent="0.3">
      <c r="A33" s="24" t="s">
        <v>12</v>
      </c>
      <c r="B33" s="11">
        <v>774.85</v>
      </c>
      <c r="C33" s="32"/>
    </row>
    <row r="34" spans="1:3" ht="15.75" thickBot="1" x14ac:dyDescent="0.3">
      <c r="A34" s="24" t="s">
        <v>46</v>
      </c>
      <c r="B34" s="11">
        <v>13658.69</v>
      </c>
      <c r="C34" s="32"/>
    </row>
    <row r="35" spans="1:3" x14ac:dyDescent="0.25">
      <c r="A35" s="33" t="s">
        <v>15</v>
      </c>
      <c r="B35" s="34">
        <v>10265.98</v>
      </c>
      <c r="C35" s="32"/>
    </row>
    <row r="36" spans="1:3" x14ac:dyDescent="0.25">
      <c r="A36" s="35" t="s">
        <v>16</v>
      </c>
      <c r="B36" s="34">
        <v>250</v>
      </c>
      <c r="C36" s="32"/>
    </row>
    <row r="37" spans="1:3" x14ac:dyDescent="0.25">
      <c r="A37" s="35" t="s">
        <v>17</v>
      </c>
      <c r="B37" s="34">
        <v>357</v>
      </c>
      <c r="C37" s="32"/>
    </row>
    <row r="38" spans="1:3" x14ac:dyDescent="0.25">
      <c r="A38" s="40" t="s">
        <v>18</v>
      </c>
      <c r="B38" s="42">
        <v>1000</v>
      </c>
      <c r="C38" s="32"/>
    </row>
    <row r="39" spans="1:3" x14ac:dyDescent="0.25">
      <c r="A39" s="35" t="s">
        <v>19</v>
      </c>
      <c r="B39" s="39">
        <v>999</v>
      </c>
      <c r="C39" s="32"/>
    </row>
    <row r="40" spans="1:3" x14ac:dyDescent="0.25">
      <c r="A40" s="41" t="s">
        <v>60</v>
      </c>
      <c r="B40" s="39">
        <v>1877.17</v>
      </c>
      <c r="C40" s="32"/>
    </row>
    <row r="41" spans="1:3" x14ac:dyDescent="0.25">
      <c r="A41" s="41" t="s">
        <v>29</v>
      </c>
      <c r="B41" s="42">
        <v>270.01</v>
      </c>
      <c r="C41" s="32"/>
    </row>
    <row r="42" spans="1:3" x14ac:dyDescent="0.25">
      <c r="A42" s="35" t="s">
        <v>169</v>
      </c>
      <c r="B42" s="42">
        <v>934</v>
      </c>
      <c r="C42" s="32"/>
    </row>
    <row r="43" spans="1:3" x14ac:dyDescent="0.25">
      <c r="A43" s="37" t="s">
        <v>20</v>
      </c>
      <c r="B43" s="38">
        <f>SUM(B32:B38)-B39-B40+B41+B42</f>
        <v>24634.359999999997</v>
      </c>
      <c r="C43" s="32"/>
    </row>
    <row r="45" spans="1:3" x14ac:dyDescent="0.25">
      <c r="A45" s="1" t="s">
        <v>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AC62-7677-4FEA-9FAC-12930918F96A}">
  <dimension ref="A1:C63"/>
  <sheetViews>
    <sheetView workbookViewId="0">
      <selection activeCell="O23" sqref="O23"/>
    </sheetView>
  </sheetViews>
  <sheetFormatPr defaultRowHeight="15" x14ac:dyDescent="0.25"/>
  <cols>
    <col min="1" max="1" width="45.28515625" customWidth="1"/>
    <col min="2" max="2" width="12.140625" customWidth="1"/>
    <col min="3" max="3" width="16.42578125" customWidth="1"/>
  </cols>
  <sheetData>
    <row r="1" spans="1:3" x14ac:dyDescent="0.25">
      <c r="A1" s="1" t="s">
        <v>25</v>
      </c>
      <c r="B1" s="2"/>
    </row>
    <row r="2" spans="1:3" x14ac:dyDescent="0.25">
      <c r="A2" s="3" t="s">
        <v>170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171</v>
      </c>
      <c r="B5" s="7">
        <v>1126.2</v>
      </c>
      <c r="C5" s="6" t="s">
        <v>172</v>
      </c>
    </row>
    <row r="6" spans="1:3" x14ac:dyDescent="0.25">
      <c r="A6" t="s">
        <v>186</v>
      </c>
      <c r="B6" s="8">
        <v>13212.5</v>
      </c>
      <c r="C6" s="9" t="s">
        <v>3</v>
      </c>
    </row>
    <row r="7" spans="1:3" x14ac:dyDescent="0.25">
      <c r="A7" s="10" t="s">
        <v>179</v>
      </c>
      <c r="B7" s="11">
        <v>934</v>
      </c>
      <c r="C7" s="12" t="s">
        <v>189</v>
      </c>
    </row>
    <row r="8" spans="1:3" x14ac:dyDescent="0.25">
      <c r="A8" s="13" t="s">
        <v>190</v>
      </c>
      <c r="B8" s="7">
        <v>535.21</v>
      </c>
      <c r="C8" s="6" t="s">
        <v>199</v>
      </c>
    </row>
    <row r="9" spans="1:3" x14ac:dyDescent="0.25">
      <c r="A9" s="13" t="s">
        <v>201</v>
      </c>
      <c r="B9" s="7">
        <v>2877</v>
      </c>
      <c r="C9" s="6" t="s">
        <v>200</v>
      </c>
    </row>
    <row r="10" spans="1:3" x14ac:dyDescent="0.25">
      <c r="A10" s="12"/>
      <c r="B10" s="12"/>
      <c r="C10" s="10"/>
    </row>
    <row r="11" spans="1:3" ht="15.75" thickBot="1" x14ac:dyDescent="0.3">
      <c r="A11" s="14"/>
      <c r="B11" s="15">
        <f>SUM(B5:B10)</f>
        <v>18684.91</v>
      </c>
    </row>
    <row r="12" spans="1:3" ht="15.75" thickBot="1" x14ac:dyDescent="0.3">
      <c r="B12" s="2"/>
    </row>
    <row r="13" spans="1:3" x14ac:dyDescent="0.25">
      <c r="A13" s="43" t="s">
        <v>4</v>
      </c>
      <c r="B13" s="45"/>
      <c r="C13" s="46"/>
    </row>
    <row r="14" spans="1:3" x14ac:dyDescent="0.25">
      <c r="A14" s="10" t="s">
        <v>173</v>
      </c>
      <c r="B14" s="11">
        <v>19.5</v>
      </c>
      <c r="C14" s="10" t="s">
        <v>172</v>
      </c>
    </row>
    <row r="15" spans="1:3" x14ac:dyDescent="0.25">
      <c r="A15" s="10" t="s">
        <v>174</v>
      </c>
      <c r="B15" s="7">
        <v>63.95</v>
      </c>
      <c r="C15" s="6" t="s">
        <v>3</v>
      </c>
    </row>
    <row r="16" spans="1:3" x14ac:dyDescent="0.25">
      <c r="A16" s="12" t="s">
        <v>175</v>
      </c>
      <c r="B16" s="11">
        <v>76.459999999999994</v>
      </c>
      <c r="C16" s="10" t="s">
        <v>29</v>
      </c>
    </row>
    <row r="17" spans="1:3" x14ac:dyDescent="0.25">
      <c r="A17" s="10" t="s">
        <v>176</v>
      </c>
      <c r="B17" s="11">
        <v>300</v>
      </c>
      <c r="C17" s="10" t="s">
        <v>177</v>
      </c>
    </row>
    <row r="18" spans="1:3" x14ac:dyDescent="0.25">
      <c r="A18" s="13" t="s">
        <v>178</v>
      </c>
      <c r="B18" s="7">
        <v>309</v>
      </c>
      <c r="C18" s="13" t="s">
        <v>3</v>
      </c>
    </row>
    <row r="19" spans="1:3" x14ac:dyDescent="0.25">
      <c r="A19" s="6" t="s">
        <v>185</v>
      </c>
      <c r="B19" s="7">
        <v>70</v>
      </c>
      <c r="C19" s="6" t="s">
        <v>3</v>
      </c>
    </row>
    <row r="20" spans="1:3" x14ac:dyDescent="0.25">
      <c r="A20" s="12" t="s">
        <v>180</v>
      </c>
      <c r="B20" s="11">
        <v>89.5</v>
      </c>
      <c r="C20" s="12" t="s">
        <v>3</v>
      </c>
    </row>
    <row r="21" spans="1:3" x14ac:dyDescent="0.25">
      <c r="A21" s="9" t="s">
        <v>181</v>
      </c>
      <c r="B21" s="11">
        <v>57.5</v>
      </c>
      <c r="C21" s="12" t="s">
        <v>3</v>
      </c>
    </row>
    <row r="22" spans="1:3" ht="15.75" thickBot="1" x14ac:dyDescent="0.3">
      <c r="A22" s="9" t="s">
        <v>182</v>
      </c>
      <c r="B22" s="110">
        <v>40</v>
      </c>
      <c r="C22" s="12" t="s">
        <v>3</v>
      </c>
    </row>
    <row r="23" spans="1:3" ht="15.75" thickBot="1" x14ac:dyDescent="0.3">
      <c r="A23" s="9" t="s">
        <v>183</v>
      </c>
      <c r="B23" s="109">
        <v>30</v>
      </c>
      <c r="C23" s="12" t="s">
        <v>3</v>
      </c>
    </row>
    <row r="24" spans="1:3" ht="15.75" thickBot="1" x14ac:dyDescent="0.3">
      <c r="A24" s="9" t="s">
        <v>184</v>
      </c>
      <c r="B24" s="109">
        <v>22.5</v>
      </c>
      <c r="C24" s="12" t="s">
        <v>3</v>
      </c>
    </row>
    <row r="25" spans="1:3" ht="15.75" thickBot="1" x14ac:dyDescent="0.3">
      <c r="A25" s="9" t="s">
        <v>187</v>
      </c>
      <c r="B25" s="109">
        <v>659.7</v>
      </c>
      <c r="C25" s="6" t="s">
        <v>3</v>
      </c>
    </row>
    <row r="26" spans="1:3" ht="15.75" thickBot="1" x14ac:dyDescent="0.3">
      <c r="A26" s="9" t="s">
        <v>198</v>
      </c>
      <c r="B26" s="109">
        <v>58.49</v>
      </c>
      <c r="C26" s="6" t="s">
        <v>3</v>
      </c>
    </row>
    <row r="27" spans="1:3" ht="15.75" thickBot="1" x14ac:dyDescent="0.3">
      <c r="A27" s="9" t="s">
        <v>188</v>
      </c>
      <c r="B27" s="109">
        <v>20</v>
      </c>
      <c r="C27" s="6" t="s">
        <v>3</v>
      </c>
    </row>
    <row r="28" spans="1:3" ht="15.75" thickBot="1" x14ac:dyDescent="0.3">
      <c r="A28" s="9" t="s">
        <v>191</v>
      </c>
      <c r="B28" s="109">
        <v>450</v>
      </c>
      <c r="C28" s="6" t="s">
        <v>3</v>
      </c>
    </row>
    <row r="29" spans="1:3" ht="15.75" thickBot="1" x14ac:dyDescent="0.3">
      <c r="A29" s="9" t="s">
        <v>192</v>
      </c>
      <c r="B29" s="109">
        <v>40</v>
      </c>
      <c r="C29" s="6" t="s">
        <v>3</v>
      </c>
    </row>
    <row r="30" spans="1:3" ht="15.75" thickBot="1" x14ac:dyDescent="0.3">
      <c r="A30" s="9" t="s">
        <v>193</v>
      </c>
      <c r="B30" s="109">
        <v>32.85</v>
      </c>
      <c r="C30" s="6" t="s">
        <v>3</v>
      </c>
    </row>
    <row r="31" spans="1:3" ht="15.75" thickBot="1" x14ac:dyDescent="0.3">
      <c r="A31" s="9" t="s">
        <v>194</v>
      </c>
      <c r="B31" s="109">
        <v>66.209999999999994</v>
      </c>
      <c r="C31" s="6" t="s">
        <v>3</v>
      </c>
    </row>
    <row r="32" spans="1:3" ht="15.75" thickBot="1" x14ac:dyDescent="0.3">
      <c r="A32" s="9" t="s">
        <v>195</v>
      </c>
      <c r="B32" s="109">
        <v>659.7</v>
      </c>
      <c r="C32" s="6" t="s">
        <v>3</v>
      </c>
    </row>
    <row r="33" spans="1:3" ht="15.75" thickBot="1" x14ac:dyDescent="0.3">
      <c r="A33" s="9" t="s">
        <v>196</v>
      </c>
      <c r="B33" s="109">
        <v>76.180000000000007</v>
      </c>
      <c r="C33" s="6" t="s">
        <v>3</v>
      </c>
    </row>
    <row r="34" spans="1:3" ht="15.75" thickBot="1" x14ac:dyDescent="0.3">
      <c r="A34" s="9" t="s">
        <v>197</v>
      </c>
      <c r="B34" s="109">
        <v>20</v>
      </c>
      <c r="C34" s="6" t="s">
        <v>3</v>
      </c>
    </row>
    <row r="35" spans="1:3" ht="15.75" thickBot="1" x14ac:dyDescent="0.3">
      <c r="A35" s="9" t="s">
        <v>203</v>
      </c>
      <c r="B35" s="109">
        <v>50.4</v>
      </c>
      <c r="C35" s="6" t="s">
        <v>3</v>
      </c>
    </row>
    <row r="36" spans="1:3" ht="15.75" thickBot="1" x14ac:dyDescent="0.3">
      <c r="A36" s="9" t="s">
        <v>204</v>
      </c>
      <c r="B36" s="109">
        <v>303</v>
      </c>
      <c r="C36" s="6" t="s">
        <v>12</v>
      </c>
    </row>
    <row r="37" spans="1:3" ht="15.75" thickBot="1" x14ac:dyDescent="0.3">
      <c r="A37" s="19"/>
      <c r="B37" s="111">
        <f>SUM(B14:B36)</f>
        <v>3514.9399999999996</v>
      </c>
      <c r="C37" s="6"/>
    </row>
    <row r="38" spans="1:3" ht="15.75" thickBot="1" x14ac:dyDescent="0.3">
      <c r="A38" s="20"/>
      <c r="B38" s="21"/>
    </row>
    <row r="39" spans="1:3" ht="15.75" thickBot="1" x14ac:dyDescent="0.3">
      <c r="A39" s="22" t="s">
        <v>202</v>
      </c>
      <c r="C39" s="23"/>
    </row>
    <row r="40" spans="1:3" ht="15.75" thickBot="1" x14ac:dyDescent="0.3">
      <c r="A40" s="24" t="s">
        <v>5</v>
      </c>
      <c r="B40" s="25">
        <v>27871.1</v>
      </c>
      <c r="C40" s="26"/>
    </row>
    <row r="41" spans="1:3" ht="15.75" thickBot="1" x14ac:dyDescent="0.3">
      <c r="A41" s="27" t="s">
        <v>6</v>
      </c>
      <c r="B41" s="28">
        <v>2209.41</v>
      </c>
      <c r="C41" s="26"/>
    </row>
    <row r="42" spans="1:3" ht="15.75" thickBot="1" x14ac:dyDescent="0.3">
      <c r="A42" s="20" t="s">
        <v>7</v>
      </c>
      <c r="B42" s="29">
        <f>SUM(B40:B41)</f>
        <v>30080.51</v>
      </c>
      <c r="C42" s="26"/>
    </row>
    <row r="43" spans="1:3" ht="15.75" thickBot="1" x14ac:dyDescent="0.3">
      <c r="A43" s="23"/>
      <c r="B43" s="30"/>
      <c r="C43" s="26"/>
    </row>
    <row r="44" spans="1:3" ht="15.75" thickBot="1" x14ac:dyDescent="0.3">
      <c r="A44" s="20" t="s">
        <v>205</v>
      </c>
      <c r="B44" s="2"/>
      <c r="C44" s="26"/>
    </row>
    <row r="45" spans="1:3" ht="15.75" thickBot="1" x14ac:dyDescent="0.3">
      <c r="A45" s="14" t="s">
        <v>9</v>
      </c>
      <c r="B45" s="5">
        <v>57586.14</v>
      </c>
      <c r="C45" s="26"/>
    </row>
    <row r="46" spans="1:3" x14ac:dyDescent="0.25">
      <c r="A46" s="23"/>
      <c r="B46" s="21"/>
      <c r="C46" s="26"/>
    </row>
    <row r="47" spans="1:3" x14ac:dyDescent="0.25">
      <c r="A47" s="23"/>
      <c r="B47" s="21"/>
      <c r="C47" s="26"/>
    </row>
    <row r="48" spans="1:3" ht="15.75" thickBot="1" x14ac:dyDescent="0.3">
      <c r="B48" s="2"/>
      <c r="C48" s="26"/>
    </row>
    <row r="49" spans="1:3" ht="15.75" thickBot="1" x14ac:dyDescent="0.3">
      <c r="A49" s="4" t="s">
        <v>10</v>
      </c>
      <c r="B49" s="2"/>
      <c r="C49" s="26"/>
    </row>
    <row r="50" spans="1:3" ht="15.75" thickBot="1" x14ac:dyDescent="0.3">
      <c r="A50" s="4" t="s">
        <v>11</v>
      </c>
      <c r="B50" s="47">
        <v>0</v>
      </c>
      <c r="C50" s="32"/>
    </row>
    <row r="51" spans="1:3" ht="15.75" thickBot="1" x14ac:dyDescent="0.3">
      <c r="A51" s="24" t="s">
        <v>12</v>
      </c>
      <c r="B51" s="11">
        <v>471.85</v>
      </c>
      <c r="C51" s="32"/>
    </row>
    <row r="52" spans="1:3" ht="15.75" thickBot="1" x14ac:dyDescent="0.3">
      <c r="A52" s="24" t="s">
        <v>46</v>
      </c>
      <c r="B52" s="11">
        <v>13358.69</v>
      </c>
      <c r="C52" s="32"/>
    </row>
    <row r="53" spans="1:3" x14ac:dyDescent="0.25">
      <c r="A53" s="33" t="s">
        <v>15</v>
      </c>
      <c r="B53" s="34">
        <v>10265.98</v>
      </c>
      <c r="C53" s="32"/>
    </row>
    <row r="54" spans="1:3" x14ac:dyDescent="0.25">
      <c r="A54" s="35" t="s">
        <v>16</v>
      </c>
      <c r="B54" s="34">
        <v>250</v>
      </c>
      <c r="C54" s="32"/>
    </row>
    <row r="55" spans="1:3" x14ac:dyDescent="0.25">
      <c r="A55" s="35" t="s">
        <v>17</v>
      </c>
      <c r="B55" s="34">
        <v>357</v>
      </c>
      <c r="C55" s="32"/>
    </row>
    <row r="56" spans="1:3" x14ac:dyDescent="0.25">
      <c r="A56" s="40" t="s">
        <v>18</v>
      </c>
      <c r="B56" s="42">
        <v>1000</v>
      </c>
      <c r="C56" s="32"/>
    </row>
    <row r="57" spans="1:3" x14ac:dyDescent="0.25">
      <c r="A57" s="35" t="s">
        <v>206</v>
      </c>
      <c r="B57" s="114">
        <v>1000</v>
      </c>
      <c r="C57" s="32"/>
    </row>
    <row r="58" spans="1:3" x14ac:dyDescent="0.25">
      <c r="A58" s="41" t="s">
        <v>29</v>
      </c>
      <c r="B58" s="42">
        <v>193.55</v>
      </c>
      <c r="C58" s="32"/>
    </row>
    <row r="59" spans="1:3" x14ac:dyDescent="0.25">
      <c r="A59" s="35" t="s">
        <v>169</v>
      </c>
      <c r="B59" s="42">
        <v>1868</v>
      </c>
      <c r="C59" s="32"/>
    </row>
    <row r="60" spans="1:3" x14ac:dyDescent="0.25">
      <c r="A60" s="112" t="s">
        <v>199</v>
      </c>
      <c r="B60" s="42">
        <v>535.21</v>
      </c>
      <c r="C60" s="32"/>
    </row>
    <row r="61" spans="1:3" x14ac:dyDescent="0.25">
      <c r="A61" s="37" t="s">
        <v>20</v>
      </c>
      <c r="B61" s="38">
        <f>SUM(B50:B60)</f>
        <v>29300.28</v>
      </c>
      <c r="C61" s="32"/>
    </row>
    <row r="63" spans="1:3" x14ac:dyDescent="0.25">
      <c r="A63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F7A2-B4DC-49A8-AA4F-FD202A158043}">
  <dimension ref="A1:C47"/>
  <sheetViews>
    <sheetView topLeftCell="A26" workbookViewId="0">
      <selection activeCell="B42" sqref="B42"/>
    </sheetView>
  </sheetViews>
  <sheetFormatPr defaultRowHeight="15" x14ac:dyDescent="0.25"/>
  <cols>
    <col min="1" max="1" width="47.7109375" customWidth="1"/>
    <col min="2" max="2" width="15.140625" customWidth="1"/>
    <col min="3" max="3" width="20.5703125" customWidth="1"/>
  </cols>
  <sheetData>
    <row r="1" spans="1:3" x14ac:dyDescent="0.25">
      <c r="A1" s="1" t="s">
        <v>25</v>
      </c>
      <c r="B1" s="2"/>
    </row>
    <row r="2" spans="1:3" x14ac:dyDescent="0.25">
      <c r="A2" s="3">
        <v>43374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/>
      <c r="B5" s="7"/>
      <c r="C5" s="6"/>
    </row>
    <row r="6" spans="1:3" x14ac:dyDescent="0.25">
      <c r="B6" s="8"/>
      <c r="C6" s="9"/>
    </row>
    <row r="7" spans="1:3" x14ac:dyDescent="0.25">
      <c r="A7" s="12"/>
      <c r="B7" s="12"/>
      <c r="C7" s="10"/>
    </row>
    <row r="8" spans="1:3" ht="15.75" thickBot="1" x14ac:dyDescent="0.3">
      <c r="A8" s="14"/>
      <c r="B8" s="15">
        <f>SUM(B5:B7)</f>
        <v>0</v>
      </c>
    </row>
    <row r="9" spans="1:3" ht="15.75" thickBot="1" x14ac:dyDescent="0.3">
      <c r="B9" s="2"/>
    </row>
    <row r="10" spans="1:3" x14ac:dyDescent="0.25">
      <c r="A10" s="43" t="s">
        <v>4</v>
      </c>
      <c r="B10" s="45"/>
      <c r="C10" s="46"/>
    </row>
    <row r="11" spans="1:3" x14ac:dyDescent="0.25">
      <c r="A11" s="10" t="s">
        <v>209</v>
      </c>
      <c r="B11" s="11">
        <v>125</v>
      </c>
      <c r="C11" s="10" t="s">
        <v>3</v>
      </c>
    </row>
    <row r="12" spans="1:3" x14ac:dyDescent="0.25">
      <c r="A12" s="10" t="s">
        <v>210</v>
      </c>
      <c r="B12" s="7">
        <v>257.94</v>
      </c>
      <c r="C12" s="6" t="s">
        <v>3</v>
      </c>
    </row>
    <row r="13" spans="1:3" x14ac:dyDescent="0.25">
      <c r="A13" s="12" t="s">
        <v>211</v>
      </c>
      <c r="B13" s="11">
        <v>60</v>
      </c>
      <c r="C13" s="10" t="s">
        <v>3</v>
      </c>
    </row>
    <row r="14" spans="1:3" x14ac:dyDescent="0.25">
      <c r="A14" s="10" t="s">
        <v>212</v>
      </c>
      <c r="B14" s="11">
        <v>2750</v>
      </c>
      <c r="C14" s="10" t="s">
        <v>3</v>
      </c>
    </row>
    <row r="15" spans="1:3" x14ac:dyDescent="0.25">
      <c r="A15" s="13" t="s">
        <v>213</v>
      </c>
      <c r="B15" s="7">
        <v>240</v>
      </c>
      <c r="C15" s="13" t="s">
        <v>3</v>
      </c>
    </row>
    <row r="16" spans="1:3" x14ac:dyDescent="0.25">
      <c r="A16" s="6" t="s">
        <v>214</v>
      </c>
      <c r="B16" s="7">
        <v>427</v>
      </c>
      <c r="C16" s="6" t="s">
        <v>3</v>
      </c>
    </row>
    <row r="17" spans="1:3" x14ac:dyDescent="0.25">
      <c r="A17" s="12" t="s">
        <v>163</v>
      </c>
      <c r="B17" s="11">
        <v>752.9</v>
      </c>
      <c r="C17" s="12" t="s">
        <v>3</v>
      </c>
    </row>
    <row r="18" spans="1:3" x14ac:dyDescent="0.25">
      <c r="A18" s="9" t="s">
        <v>100</v>
      </c>
      <c r="B18" s="11">
        <v>20</v>
      </c>
      <c r="C18" s="12" t="s">
        <v>3</v>
      </c>
    </row>
    <row r="19" spans="1:3" ht="15.75" thickBot="1" x14ac:dyDescent="0.3">
      <c r="A19" s="9" t="s">
        <v>98</v>
      </c>
      <c r="B19" s="110">
        <v>72.56</v>
      </c>
      <c r="C19" s="12" t="s">
        <v>3</v>
      </c>
    </row>
    <row r="20" spans="1:3" ht="15.75" thickBot="1" x14ac:dyDescent="0.3">
      <c r="A20" s="9"/>
      <c r="B20" s="109"/>
      <c r="C20" s="12"/>
    </row>
    <row r="21" spans="1:3" ht="15.75" thickBot="1" x14ac:dyDescent="0.3">
      <c r="A21" s="9"/>
      <c r="B21" s="109"/>
      <c r="C21" s="12"/>
    </row>
    <row r="22" spans="1:3" ht="15.75" thickBot="1" x14ac:dyDescent="0.3">
      <c r="A22" s="19"/>
      <c r="B22" s="111">
        <f>SUM(B11:B21)</f>
        <v>4705.4000000000005</v>
      </c>
      <c r="C22" s="6"/>
    </row>
    <row r="23" spans="1:3" ht="15.75" thickBot="1" x14ac:dyDescent="0.3">
      <c r="A23" s="20"/>
      <c r="B23" s="21"/>
    </row>
    <row r="24" spans="1:3" ht="15.75" thickBot="1" x14ac:dyDescent="0.3">
      <c r="A24" s="22" t="s">
        <v>208</v>
      </c>
      <c r="C24" s="23"/>
    </row>
    <row r="25" spans="1:3" ht="15.75" thickBot="1" x14ac:dyDescent="0.3">
      <c r="A25" s="24" t="s">
        <v>5</v>
      </c>
      <c r="B25" s="25">
        <v>25727.66</v>
      </c>
      <c r="C25" s="26"/>
    </row>
    <row r="26" spans="1:3" ht="15.75" thickBot="1" x14ac:dyDescent="0.3">
      <c r="A26" s="27" t="s">
        <v>6</v>
      </c>
      <c r="B26" s="28">
        <v>2209.5</v>
      </c>
      <c r="C26" s="26"/>
    </row>
    <row r="27" spans="1:3" ht="15.75" thickBot="1" x14ac:dyDescent="0.3">
      <c r="A27" s="20" t="s">
        <v>7</v>
      </c>
      <c r="B27" s="29">
        <f>SUM(B25:B26)</f>
        <v>27937.16</v>
      </c>
      <c r="C27" s="26"/>
    </row>
    <row r="28" spans="1:3" ht="15.75" thickBot="1" x14ac:dyDescent="0.3">
      <c r="A28" s="23"/>
      <c r="B28" s="30"/>
      <c r="C28" s="26"/>
    </row>
    <row r="29" spans="1:3" ht="15.75" thickBot="1" x14ac:dyDescent="0.3">
      <c r="A29" s="20" t="s">
        <v>205</v>
      </c>
      <c r="B29" s="2"/>
      <c r="C29" s="26"/>
    </row>
    <row r="30" spans="1:3" ht="15.75" thickBot="1" x14ac:dyDescent="0.3">
      <c r="A30" s="14" t="s">
        <v>9</v>
      </c>
      <c r="B30" s="5">
        <v>57586.14</v>
      </c>
      <c r="C30" s="26"/>
    </row>
    <row r="31" spans="1:3" x14ac:dyDescent="0.25">
      <c r="A31" s="23"/>
      <c r="B31" s="21"/>
      <c r="C31" s="26"/>
    </row>
    <row r="32" spans="1:3" x14ac:dyDescent="0.25">
      <c r="A32" s="23"/>
      <c r="B32" s="21"/>
      <c r="C32" s="26"/>
    </row>
    <row r="33" spans="1:3" ht="15.75" thickBot="1" x14ac:dyDescent="0.3">
      <c r="B33" s="2"/>
      <c r="C33" s="26"/>
    </row>
    <row r="34" spans="1:3" ht="15.75" thickBot="1" x14ac:dyDescent="0.3">
      <c r="A34" s="4" t="s">
        <v>10</v>
      </c>
      <c r="B34" s="2"/>
      <c r="C34" s="26"/>
    </row>
    <row r="35" spans="1:3" ht="15.75" thickBot="1" x14ac:dyDescent="0.3">
      <c r="A35" s="4" t="s">
        <v>11</v>
      </c>
      <c r="B35" s="47">
        <v>0</v>
      </c>
      <c r="C35" s="32"/>
    </row>
    <row r="36" spans="1:3" ht="15.75" thickBot="1" x14ac:dyDescent="0.3">
      <c r="A36" s="24" t="s">
        <v>12</v>
      </c>
      <c r="B36" s="11">
        <v>471.85</v>
      </c>
      <c r="C36" s="32"/>
    </row>
    <row r="37" spans="1:3" ht="15.75" thickBot="1" x14ac:dyDescent="0.3">
      <c r="A37" s="24" t="s">
        <v>46</v>
      </c>
      <c r="B37" s="11">
        <v>13358.69</v>
      </c>
      <c r="C37" s="32"/>
    </row>
    <row r="38" spans="1:3" x14ac:dyDescent="0.25">
      <c r="A38" s="33" t="s">
        <v>15</v>
      </c>
      <c r="B38" s="34">
        <v>10265.98</v>
      </c>
      <c r="C38" s="32"/>
    </row>
    <row r="39" spans="1:3" x14ac:dyDescent="0.25">
      <c r="A39" s="35" t="s">
        <v>16</v>
      </c>
      <c r="B39" s="34">
        <v>250</v>
      </c>
      <c r="C39" s="32"/>
    </row>
    <row r="40" spans="1:3" x14ac:dyDescent="0.25">
      <c r="A40" s="35" t="s">
        <v>17</v>
      </c>
      <c r="B40" s="36">
        <v>2393</v>
      </c>
      <c r="C40" s="32"/>
    </row>
    <row r="41" spans="1:3" x14ac:dyDescent="0.25">
      <c r="A41" s="40" t="s">
        <v>18</v>
      </c>
      <c r="B41" s="42">
        <v>1000</v>
      </c>
      <c r="C41" s="32"/>
    </row>
    <row r="42" spans="1:3" x14ac:dyDescent="0.25">
      <c r="A42" s="35" t="s">
        <v>206</v>
      </c>
      <c r="B42" s="114">
        <v>1000</v>
      </c>
      <c r="C42" s="32"/>
    </row>
    <row r="43" spans="1:3" x14ac:dyDescent="0.25">
      <c r="A43" s="41" t="s">
        <v>29</v>
      </c>
      <c r="B43" s="42">
        <v>193.55</v>
      </c>
      <c r="C43" s="32"/>
    </row>
    <row r="44" spans="1:3" x14ac:dyDescent="0.25">
      <c r="A44" s="35" t="s">
        <v>169</v>
      </c>
      <c r="B44" s="42">
        <v>1868</v>
      </c>
      <c r="C44" s="32"/>
    </row>
    <row r="45" spans="1:3" x14ac:dyDescent="0.25">
      <c r="A45" s="35" t="s">
        <v>199</v>
      </c>
      <c r="B45" s="42">
        <v>535.21</v>
      </c>
      <c r="C45" s="32"/>
    </row>
    <row r="46" spans="1:3" x14ac:dyDescent="0.25">
      <c r="A46" s="112" t="s">
        <v>268</v>
      </c>
      <c r="B46" s="42">
        <v>100</v>
      </c>
      <c r="C46" s="32"/>
    </row>
    <row r="47" spans="1:3" x14ac:dyDescent="0.25">
      <c r="A47" s="37" t="s">
        <v>20</v>
      </c>
      <c r="B47" s="38">
        <v>26550.28</v>
      </c>
      <c r="C47" s="3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DE2D-CB58-4138-9456-E2F4E65639C7}">
  <dimension ref="A1:I105"/>
  <sheetViews>
    <sheetView topLeftCell="A11" workbookViewId="0">
      <selection activeCell="L12" sqref="L12"/>
    </sheetView>
  </sheetViews>
  <sheetFormatPr defaultRowHeight="15" x14ac:dyDescent="0.25"/>
  <cols>
    <col min="1" max="1" width="25.42578125" customWidth="1"/>
    <col min="2" max="3" width="10.42578125" customWidth="1"/>
    <col min="6" max="6" width="1" customWidth="1"/>
    <col min="8" max="8" width="11.7109375" customWidth="1"/>
  </cols>
  <sheetData>
    <row r="1" spans="1:9" ht="14.45" customHeight="1" thickBot="1" x14ac:dyDescent="0.3">
      <c r="A1" s="49" t="s">
        <v>218</v>
      </c>
      <c r="B1" s="49"/>
      <c r="C1" s="49"/>
      <c r="D1" s="49"/>
      <c r="E1" s="49"/>
      <c r="F1" s="49"/>
      <c r="G1" s="50"/>
      <c r="H1" s="50"/>
    </row>
    <row r="2" spans="1:9" ht="14.45" customHeight="1" x14ac:dyDescent="0.25">
      <c r="A2" s="51" t="s">
        <v>62</v>
      </c>
      <c r="B2" s="49"/>
      <c r="C2" s="49"/>
      <c r="D2" s="49"/>
      <c r="E2" s="52" t="s">
        <v>63</v>
      </c>
      <c r="F2" s="53"/>
      <c r="G2" s="54" t="s">
        <v>215</v>
      </c>
      <c r="H2" s="55"/>
    </row>
    <row r="3" spans="1:9" ht="14.45" customHeight="1" x14ac:dyDescent="0.25">
      <c r="A3" s="50" t="s">
        <v>64</v>
      </c>
      <c r="B3" s="50"/>
      <c r="C3" s="50"/>
      <c r="D3" s="50"/>
      <c r="E3" s="56"/>
      <c r="F3" s="57"/>
      <c r="G3" s="58"/>
      <c r="H3" s="59"/>
    </row>
    <row r="4" spans="1:9" ht="14.45" customHeight="1" x14ac:dyDescent="0.25">
      <c r="A4" s="50" t="s">
        <v>65</v>
      </c>
      <c r="B4" s="69">
        <v>476</v>
      </c>
      <c r="C4" s="50"/>
      <c r="D4" s="50"/>
      <c r="E4" s="60"/>
      <c r="F4" s="57"/>
      <c r="G4" s="61" t="s">
        <v>66</v>
      </c>
      <c r="H4" s="62">
        <v>25727.66</v>
      </c>
    </row>
    <row r="5" spans="1:9" ht="14.45" customHeight="1" x14ac:dyDescent="0.25">
      <c r="A5" s="50" t="s">
        <v>67</v>
      </c>
      <c r="B5" s="69"/>
      <c r="C5" s="50"/>
      <c r="D5" s="50"/>
      <c r="E5" s="60"/>
      <c r="F5" s="57"/>
      <c r="G5" s="63" t="s">
        <v>68</v>
      </c>
      <c r="H5" s="64">
        <f>SUM(H35:H44)</f>
        <v>5626.9000000000005</v>
      </c>
    </row>
    <row r="6" spans="1:9" ht="14.45" customHeight="1" x14ac:dyDescent="0.25">
      <c r="A6" s="50" t="s">
        <v>69</v>
      </c>
      <c r="B6" s="69">
        <v>1868</v>
      </c>
      <c r="C6" s="50"/>
      <c r="D6" s="50"/>
      <c r="E6" s="60"/>
      <c r="F6" s="57"/>
      <c r="G6" s="66"/>
      <c r="H6" s="67">
        <f>SUM(H4)-H5</f>
        <v>20100.759999999998</v>
      </c>
      <c r="I6" s="113"/>
    </row>
    <row r="7" spans="1:9" ht="14.45" customHeight="1" x14ac:dyDescent="0.25">
      <c r="A7" s="50" t="s">
        <v>70</v>
      </c>
      <c r="B7" s="69">
        <v>217.46</v>
      </c>
      <c r="C7" s="50"/>
      <c r="D7" s="50"/>
      <c r="E7" s="60"/>
      <c r="F7" s="57"/>
      <c r="G7" s="66"/>
      <c r="H7" s="68"/>
    </row>
    <row r="8" spans="1:9" ht="14.45" customHeight="1" x14ac:dyDescent="0.25">
      <c r="A8" s="50" t="s">
        <v>71</v>
      </c>
      <c r="B8" s="69">
        <v>0.64</v>
      </c>
      <c r="C8" s="50"/>
      <c r="D8" s="50"/>
      <c r="E8" s="60"/>
      <c r="F8" s="57"/>
      <c r="G8" s="61" t="s">
        <v>72</v>
      </c>
      <c r="H8" s="62">
        <v>2209.5</v>
      </c>
    </row>
    <row r="9" spans="1:9" ht="14.45" customHeight="1" x14ac:dyDescent="0.25">
      <c r="A9" s="50" t="s">
        <v>73</v>
      </c>
      <c r="B9" s="69">
        <v>1500</v>
      </c>
      <c r="C9" s="50"/>
      <c r="D9" s="50"/>
      <c r="E9" s="60"/>
      <c r="F9" s="57"/>
      <c r="G9" s="61"/>
      <c r="H9" s="62"/>
    </row>
    <row r="10" spans="1:9" ht="14.45" customHeight="1" x14ac:dyDescent="0.25">
      <c r="A10" s="50" t="s">
        <v>74</v>
      </c>
      <c r="B10" s="69">
        <v>535.21</v>
      </c>
      <c r="C10" s="50"/>
      <c r="D10" s="50"/>
      <c r="E10" s="60"/>
      <c r="F10" s="57"/>
      <c r="G10" s="61" t="s">
        <v>75</v>
      </c>
      <c r="H10" s="62">
        <v>57586.14</v>
      </c>
    </row>
    <row r="11" spans="1:9" ht="14.45" customHeight="1" x14ac:dyDescent="0.25">
      <c r="A11" s="50" t="s">
        <v>12</v>
      </c>
      <c r="B11" s="69">
        <v>300</v>
      </c>
      <c r="C11" s="50"/>
      <c r="D11" s="50"/>
      <c r="E11" s="60"/>
      <c r="F11" s="57"/>
      <c r="G11" s="61" t="s">
        <v>207</v>
      </c>
      <c r="H11" s="62"/>
    </row>
    <row r="12" spans="1:9" ht="14.45" customHeight="1" x14ac:dyDescent="0.25">
      <c r="A12" s="50" t="s">
        <v>11</v>
      </c>
      <c r="B12" s="69"/>
      <c r="C12" s="50"/>
      <c r="D12" s="50"/>
      <c r="E12" s="60"/>
      <c r="F12" s="57"/>
      <c r="G12" s="58"/>
      <c r="H12" s="62"/>
    </row>
    <row r="13" spans="1:9" ht="14.45" customHeight="1" x14ac:dyDescent="0.25">
      <c r="A13" s="50" t="s">
        <v>157</v>
      </c>
      <c r="B13" s="69">
        <v>1319.33</v>
      </c>
      <c r="C13" s="50"/>
      <c r="D13" s="50"/>
      <c r="E13" s="60"/>
      <c r="F13" s="57"/>
      <c r="G13" s="70" t="s">
        <v>77</v>
      </c>
      <c r="H13" s="71">
        <f>SUM(H6)+H8+H10</f>
        <v>79896.399999999994</v>
      </c>
    </row>
    <row r="14" spans="1:9" ht="14.45" customHeight="1" thickBot="1" x14ac:dyDescent="0.3">
      <c r="A14" s="50" t="s">
        <v>78</v>
      </c>
      <c r="B14" s="69">
        <v>2416.04</v>
      </c>
      <c r="C14" s="50"/>
      <c r="D14" s="50"/>
      <c r="E14" s="60"/>
      <c r="F14" s="57"/>
      <c r="G14" s="72"/>
      <c r="H14" s="73"/>
    </row>
    <row r="15" spans="1:9" ht="14.45" customHeight="1" x14ac:dyDescent="0.25">
      <c r="A15" s="50" t="s">
        <v>162</v>
      </c>
      <c r="B15" s="69">
        <v>300</v>
      </c>
      <c r="C15" s="50"/>
      <c r="D15" s="50"/>
      <c r="E15" s="60"/>
      <c r="F15" s="57"/>
      <c r="G15" s="74"/>
      <c r="H15" s="74"/>
    </row>
    <row r="16" spans="1:9" ht="14.45" customHeight="1" x14ac:dyDescent="0.25">
      <c r="A16" s="50"/>
      <c r="B16" s="50"/>
      <c r="C16" s="50"/>
      <c r="D16" s="50"/>
      <c r="E16" s="60"/>
      <c r="F16" s="57"/>
      <c r="G16" s="74"/>
      <c r="H16" s="74"/>
    </row>
    <row r="17" spans="1:8" ht="14.45" customHeight="1" x14ac:dyDescent="0.25">
      <c r="A17" s="50" t="s">
        <v>79</v>
      </c>
      <c r="B17" s="69">
        <v>4003.2</v>
      </c>
      <c r="C17" s="50"/>
      <c r="D17" s="50"/>
      <c r="E17" s="60"/>
      <c r="F17" s="57"/>
      <c r="G17" s="50"/>
      <c r="H17" s="50"/>
    </row>
    <row r="18" spans="1:8" ht="14.45" customHeight="1" x14ac:dyDescent="0.25">
      <c r="A18" s="50" t="s">
        <v>80</v>
      </c>
      <c r="B18" s="69"/>
      <c r="C18" s="50"/>
      <c r="D18" s="50"/>
      <c r="E18" s="60"/>
      <c r="F18" s="57"/>
      <c r="G18" s="50"/>
      <c r="H18" s="50"/>
    </row>
    <row r="19" spans="1:8" ht="14.45" customHeight="1" x14ac:dyDescent="0.25">
      <c r="A19" s="75" t="s">
        <v>81</v>
      </c>
      <c r="B19" s="76">
        <f>SUM(B3:B18)</f>
        <v>12935.880000000001</v>
      </c>
      <c r="C19" s="50"/>
      <c r="D19" s="50"/>
      <c r="E19" s="77">
        <f>SUM(E4:E18)</f>
        <v>0</v>
      </c>
      <c r="F19" s="57"/>
      <c r="G19" s="78" t="s">
        <v>82</v>
      </c>
      <c r="H19" s="79">
        <v>67710.929999999993</v>
      </c>
    </row>
    <row r="20" spans="1:8" ht="14.45" customHeight="1" x14ac:dyDescent="0.25">
      <c r="A20" s="75" t="s">
        <v>83</v>
      </c>
      <c r="B20" s="50"/>
      <c r="C20" s="50"/>
      <c r="D20" s="50"/>
      <c r="E20" s="56"/>
      <c r="F20" s="57"/>
      <c r="G20" s="80"/>
      <c r="H20" s="80"/>
    </row>
    <row r="21" spans="1:8" ht="14.45" customHeight="1" x14ac:dyDescent="0.25">
      <c r="A21" s="50" t="s">
        <v>84</v>
      </c>
      <c r="B21" s="65">
        <v>13987.5</v>
      </c>
      <c r="C21" s="50"/>
      <c r="D21" s="50"/>
      <c r="E21" s="56"/>
      <c r="F21" s="57"/>
      <c r="G21" s="81" t="s">
        <v>85</v>
      </c>
      <c r="H21" s="81"/>
    </row>
    <row r="22" spans="1:8" ht="14.45" customHeight="1" x14ac:dyDescent="0.25">
      <c r="A22" s="50" t="s">
        <v>86</v>
      </c>
      <c r="B22" s="65">
        <v>13212.5</v>
      </c>
      <c r="C22" s="50"/>
      <c r="D22" s="50"/>
      <c r="E22" s="56"/>
      <c r="F22" s="57"/>
      <c r="G22" s="81" t="s">
        <v>87</v>
      </c>
      <c r="H22" s="82">
        <f>SUM(B25)</f>
        <v>40135.880000000005</v>
      </c>
    </row>
    <row r="23" spans="1:8" ht="14.45" customHeight="1" x14ac:dyDescent="0.25">
      <c r="A23" s="50" t="s">
        <v>88</v>
      </c>
      <c r="B23" s="50"/>
      <c r="C23" s="50"/>
      <c r="D23" s="50"/>
      <c r="E23" s="56"/>
      <c r="F23" s="57"/>
      <c r="G23" s="80" t="s">
        <v>89</v>
      </c>
      <c r="H23" s="83"/>
    </row>
    <row r="24" spans="1:8" ht="14.45" customHeight="1" x14ac:dyDescent="0.25">
      <c r="A24" s="50" t="s">
        <v>90</v>
      </c>
      <c r="B24" s="69"/>
      <c r="C24" s="50"/>
      <c r="D24" s="50"/>
      <c r="E24" s="56"/>
      <c r="F24" s="57"/>
      <c r="G24" s="84"/>
      <c r="H24" s="85">
        <f>SUM(H22)-H23</f>
        <v>40135.880000000005</v>
      </c>
    </row>
    <row r="25" spans="1:8" ht="14.45" customHeight="1" x14ac:dyDescent="0.25">
      <c r="A25" s="75" t="s">
        <v>87</v>
      </c>
      <c r="B25" s="76">
        <f>SUM(B19:B24)</f>
        <v>40135.880000000005</v>
      </c>
      <c r="C25" s="50"/>
      <c r="D25" s="50"/>
      <c r="E25" s="56"/>
      <c r="F25" s="57"/>
      <c r="G25" s="86" t="s">
        <v>91</v>
      </c>
      <c r="H25" s="86"/>
    </row>
    <row r="26" spans="1:8" ht="14.45" customHeight="1" x14ac:dyDescent="0.25">
      <c r="A26" s="50"/>
      <c r="B26" s="50"/>
      <c r="C26" s="50"/>
      <c r="D26" s="50"/>
      <c r="E26" s="56"/>
      <c r="F26" s="57"/>
      <c r="G26" s="86" t="s">
        <v>92</v>
      </c>
      <c r="H26" s="87">
        <f>SUM(B104)</f>
        <v>27950.410000000003</v>
      </c>
    </row>
    <row r="27" spans="1:8" ht="14.45" customHeight="1" x14ac:dyDescent="0.25">
      <c r="A27" s="51" t="s">
        <v>93</v>
      </c>
      <c r="B27" s="50"/>
      <c r="C27" s="50"/>
      <c r="D27" s="50"/>
      <c r="E27" s="56"/>
      <c r="F27" s="57"/>
      <c r="G27" s="80" t="s">
        <v>89</v>
      </c>
      <c r="H27" s="83"/>
    </row>
    <row r="28" spans="1:8" ht="14.45" customHeight="1" x14ac:dyDescent="0.25">
      <c r="A28" s="50"/>
      <c r="B28" s="88" t="s">
        <v>94</v>
      </c>
      <c r="C28" s="89" t="s">
        <v>95</v>
      </c>
      <c r="D28" s="90" t="s">
        <v>96</v>
      </c>
      <c r="E28" s="52" t="s">
        <v>63</v>
      </c>
      <c r="F28" s="57"/>
      <c r="G28" s="84"/>
      <c r="H28" s="91">
        <f>SUM(H26)-H27</f>
        <v>27950.410000000003</v>
      </c>
    </row>
    <row r="29" spans="1:8" ht="14.45" customHeight="1" x14ac:dyDescent="0.25">
      <c r="A29" s="49" t="s">
        <v>97</v>
      </c>
      <c r="B29" s="88"/>
      <c r="C29" s="89"/>
      <c r="D29" s="90"/>
      <c r="E29" s="52"/>
      <c r="F29" s="57"/>
    </row>
    <row r="30" spans="1:8" ht="14.45" customHeight="1" x14ac:dyDescent="0.25">
      <c r="A30" s="50" t="s">
        <v>98</v>
      </c>
      <c r="B30" s="108">
        <v>448.17</v>
      </c>
      <c r="C30" s="92">
        <v>448.17</v>
      </c>
      <c r="D30" s="93"/>
      <c r="E30" s="94">
        <v>700</v>
      </c>
      <c r="F30" s="57"/>
      <c r="G30" s="95" t="s">
        <v>99</v>
      </c>
      <c r="H30" s="96">
        <f>SUM(H19)+H24-H28</f>
        <v>79896.399999999994</v>
      </c>
    </row>
    <row r="31" spans="1:8" ht="14.45" customHeight="1" x14ac:dyDescent="0.25">
      <c r="A31" s="50" t="s">
        <v>156</v>
      </c>
      <c r="B31" s="108">
        <v>4710.9799999999996</v>
      </c>
      <c r="C31" s="92">
        <v>4710.9799999999996</v>
      </c>
      <c r="D31" s="93"/>
      <c r="E31" s="94">
        <v>8000</v>
      </c>
      <c r="F31" s="57"/>
      <c r="H31" s="117" t="s">
        <v>220</v>
      </c>
    </row>
    <row r="32" spans="1:8" ht="14.45" customHeight="1" x14ac:dyDescent="0.25">
      <c r="A32" s="50" t="s">
        <v>100</v>
      </c>
      <c r="B32" s="108">
        <v>140</v>
      </c>
      <c r="C32" s="92">
        <v>140</v>
      </c>
      <c r="D32" s="93"/>
      <c r="E32" s="94">
        <v>240</v>
      </c>
      <c r="F32" s="57"/>
    </row>
    <row r="33" spans="1:8" ht="14.45" customHeight="1" x14ac:dyDescent="0.25">
      <c r="A33" s="50" t="s">
        <v>101</v>
      </c>
      <c r="B33" s="108">
        <v>48</v>
      </c>
      <c r="C33" s="92">
        <v>40</v>
      </c>
      <c r="D33" s="93">
        <v>8</v>
      </c>
      <c r="E33" s="94">
        <v>150</v>
      </c>
      <c r="F33" s="57"/>
    </row>
    <row r="34" spans="1:8" ht="14.45" customHeight="1" x14ac:dyDescent="0.25">
      <c r="A34" s="50"/>
      <c r="B34" s="108"/>
      <c r="C34" s="92"/>
      <c r="D34" s="93"/>
      <c r="E34" s="60"/>
      <c r="F34" s="57"/>
      <c r="G34" s="97" t="s">
        <v>102</v>
      </c>
      <c r="H34" s="97"/>
    </row>
    <row r="35" spans="1:8" ht="14.45" customHeight="1" x14ac:dyDescent="0.25">
      <c r="A35" s="49" t="s">
        <v>103</v>
      </c>
      <c r="B35" s="108"/>
      <c r="C35" s="92"/>
      <c r="D35" s="93"/>
      <c r="E35" s="60"/>
      <c r="F35" s="57"/>
      <c r="G35" s="97">
        <v>1728</v>
      </c>
      <c r="H35" s="107">
        <v>309</v>
      </c>
    </row>
    <row r="36" spans="1:8" ht="14.45" customHeight="1" x14ac:dyDescent="0.25">
      <c r="A36" s="50" t="s">
        <v>104</v>
      </c>
      <c r="B36" s="108">
        <v>32.85</v>
      </c>
      <c r="C36" s="92">
        <v>32.85</v>
      </c>
      <c r="D36" s="93"/>
      <c r="E36" s="60">
        <v>425</v>
      </c>
      <c r="F36" s="57"/>
      <c r="G36" s="97">
        <v>1729</v>
      </c>
      <c r="H36" s="107">
        <v>309.5</v>
      </c>
    </row>
    <row r="37" spans="1:8" ht="14.45" customHeight="1" x14ac:dyDescent="0.25">
      <c r="A37" s="50" t="s">
        <v>105</v>
      </c>
      <c r="B37" s="108">
        <v>344.45</v>
      </c>
      <c r="C37" s="92">
        <v>299.45</v>
      </c>
      <c r="D37" s="93">
        <v>45</v>
      </c>
      <c r="E37" s="60">
        <v>200</v>
      </c>
      <c r="F37" s="57"/>
      <c r="G37" s="97">
        <v>1736</v>
      </c>
      <c r="H37" s="107">
        <v>303</v>
      </c>
    </row>
    <row r="38" spans="1:8" ht="14.45" customHeight="1" x14ac:dyDescent="0.25">
      <c r="A38" s="50"/>
      <c r="B38" s="108"/>
      <c r="C38" s="92"/>
      <c r="D38" s="93"/>
      <c r="E38" s="60"/>
      <c r="F38" s="57"/>
      <c r="G38" s="97">
        <v>1737</v>
      </c>
      <c r="H38" s="107">
        <v>125</v>
      </c>
    </row>
    <row r="39" spans="1:8" ht="14.45" customHeight="1" x14ac:dyDescent="0.25">
      <c r="A39" s="49" t="s">
        <v>106</v>
      </c>
      <c r="B39" s="108"/>
      <c r="C39" s="92"/>
      <c r="D39" s="93"/>
      <c r="E39" s="60"/>
      <c r="F39" s="57"/>
      <c r="G39" s="97">
        <v>1738</v>
      </c>
      <c r="H39" s="107">
        <v>257.94</v>
      </c>
    </row>
    <row r="40" spans="1:8" ht="14.45" customHeight="1" x14ac:dyDescent="0.25">
      <c r="A40" s="50" t="s">
        <v>107</v>
      </c>
      <c r="B40" s="108">
        <v>150</v>
      </c>
      <c r="C40" s="92">
        <v>150</v>
      </c>
      <c r="D40" s="93"/>
      <c r="E40" s="60">
        <v>700</v>
      </c>
      <c r="F40" s="57"/>
      <c r="G40" s="97">
        <v>1739</v>
      </c>
      <c r="H40" s="107">
        <v>60</v>
      </c>
    </row>
    <row r="41" spans="1:8" ht="14.45" customHeight="1" x14ac:dyDescent="0.25">
      <c r="A41" s="50" t="s">
        <v>108</v>
      </c>
      <c r="B41" s="108">
        <v>240</v>
      </c>
      <c r="C41" s="92">
        <v>200</v>
      </c>
      <c r="D41" s="93">
        <v>40</v>
      </c>
      <c r="E41" s="60"/>
      <c r="F41" s="57"/>
      <c r="G41" s="97">
        <v>1740</v>
      </c>
      <c r="H41" s="107">
        <v>2750</v>
      </c>
    </row>
    <row r="42" spans="1:8" ht="14.45" customHeight="1" x14ac:dyDescent="0.25">
      <c r="A42" s="50"/>
      <c r="B42" s="108"/>
      <c r="C42" s="92"/>
      <c r="D42" s="93"/>
      <c r="E42" s="60"/>
      <c r="F42" s="57"/>
      <c r="G42" s="97">
        <v>1741</v>
      </c>
      <c r="H42" s="107">
        <v>240</v>
      </c>
    </row>
    <row r="43" spans="1:8" ht="14.45" customHeight="1" x14ac:dyDescent="0.25">
      <c r="A43" s="49" t="s">
        <v>109</v>
      </c>
      <c r="B43" s="108"/>
      <c r="C43" s="92"/>
      <c r="D43" s="93"/>
      <c r="E43" s="60"/>
      <c r="F43" s="57"/>
      <c r="G43" s="97">
        <v>1742</v>
      </c>
      <c r="H43" s="107">
        <v>427</v>
      </c>
    </row>
    <row r="44" spans="1:8" ht="14.45" customHeight="1" x14ac:dyDescent="0.25">
      <c r="A44" s="50" t="s">
        <v>110</v>
      </c>
      <c r="B44" s="108">
        <v>525.09</v>
      </c>
      <c r="C44" s="92">
        <v>525.09</v>
      </c>
      <c r="D44" s="93"/>
      <c r="E44" s="94">
        <v>500</v>
      </c>
      <c r="F44" s="57"/>
      <c r="G44" s="97">
        <v>1743</v>
      </c>
      <c r="H44" s="107">
        <v>845.46</v>
      </c>
    </row>
    <row r="45" spans="1:8" ht="14.45" customHeight="1" x14ac:dyDescent="0.25">
      <c r="A45" s="50" t="s">
        <v>111</v>
      </c>
      <c r="B45" s="108">
        <v>366.88</v>
      </c>
      <c r="C45" s="92">
        <v>366.88</v>
      </c>
      <c r="D45" s="93"/>
      <c r="E45" s="94">
        <v>400</v>
      </c>
      <c r="F45" s="57"/>
      <c r="G45" s="97"/>
      <c r="H45" s="107"/>
    </row>
    <row r="46" spans="1:8" ht="14.45" customHeight="1" x14ac:dyDescent="0.25">
      <c r="A46" s="50" t="s">
        <v>112</v>
      </c>
      <c r="B46" s="108">
        <v>750</v>
      </c>
      <c r="C46" s="92">
        <v>750</v>
      </c>
      <c r="D46" s="93"/>
      <c r="E46" s="94"/>
      <c r="F46" s="57"/>
      <c r="G46" s="97"/>
      <c r="H46" s="115">
        <f>SUM(H35:H45)</f>
        <v>5626.9000000000005</v>
      </c>
    </row>
    <row r="47" spans="1:8" ht="14.45" customHeight="1" x14ac:dyDescent="0.25">
      <c r="A47" s="50" t="s">
        <v>113</v>
      </c>
      <c r="B47" s="108"/>
      <c r="C47" s="92"/>
      <c r="D47" s="93"/>
      <c r="E47" s="94"/>
      <c r="F47" s="57"/>
      <c r="G47" s="97"/>
      <c r="H47" s="107"/>
    </row>
    <row r="48" spans="1:8" ht="14.45" customHeight="1" x14ac:dyDescent="0.25">
      <c r="A48" s="50" t="s">
        <v>114</v>
      </c>
      <c r="B48" s="108">
        <v>129.5</v>
      </c>
      <c r="C48" s="92">
        <v>129.5</v>
      </c>
      <c r="D48" s="93"/>
      <c r="E48" s="94">
        <v>250</v>
      </c>
      <c r="F48" s="57"/>
      <c r="G48" s="50"/>
      <c r="H48" s="116"/>
    </row>
    <row r="49" spans="1:8" ht="14.45" customHeight="1" x14ac:dyDescent="0.25">
      <c r="A49" s="50" t="s">
        <v>115</v>
      </c>
      <c r="B49" s="108"/>
      <c r="C49" s="92"/>
      <c r="D49" s="93"/>
      <c r="E49" s="94"/>
      <c r="F49" s="57"/>
      <c r="G49" s="50"/>
      <c r="H49" s="50"/>
    </row>
    <row r="50" spans="1:8" ht="14.45" customHeight="1" x14ac:dyDescent="0.25">
      <c r="A50" s="50" t="s">
        <v>116</v>
      </c>
      <c r="B50" s="108">
        <v>120</v>
      </c>
      <c r="C50" s="92">
        <v>100</v>
      </c>
      <c r="D50" s="93">
        <v>20</v>
      </c>
      <c r="E50" s="94">
        <v>135</v>
      </c>
      <c r="F50" s="57"/>
      <c r="G50" s="50"/>
      <c r="H50" s="65"/>
    </row>
    <row r="51" spans="1:8" ht="14.45" customHeight="1" x14ac:dyDescent="0.25">
      <c r="A51" s="50" t="s">
        <v>117</v>
      </c>
      <c r="B51" s="108"/>
      <c r="C51" s="92"/>
      <c r="D51" s="93"/>
      <c r="E51" s="94"/>
      <c r="F51" s="57"/>
      <c r="G51" s="101"/>
      <c r="H51" s="102"/>
    </row>
    <row r="52" spans="1:8" ht="14.45" customHeight="1" x14ac:dyDescent="0.25">
      <c r="A52" s="50" t="s">
        <v>118</v>
      </c>
      <c r="B52" s="108"/>
      <c r="C52" s="92"/>
      <c r="D52" s="93"/>
      <c r="E52" s="94"/>
      <c r="F52" s="57"/>
      <c r="G52" s="101"/>
      <c r="H52" s="102"/>
    </row>
    <row r="53" spans="1:8" ht="14.45" customHeight="1" x14ac:dyDescent="0.25">
      <c r="A53" s="50"/>
      <c r="B53" s="108"/>
      <c r="C53" s="92"/>
      <c r="D53" s="93"/>
      <c r="E53" s="94"/>
      <c r="F53" s="57"/>
      <c r="G53" s="101"/>
      <c r="H53" s="102"/>
    </row>
    <row r="54" spans="1:8" ht="14.45" customHeight="1" x14ac:dyDescent="0.25">
      <c r="A54" s="49" t="s">
        <v>119</v>
      </c>
      <c r="B54" s="108"/>
      <c r="C54" s="92"/>
      <c r="D54" s="93"/>
      <c r="E54" s="60"/>
      <c r="F54" s="57"/>
      <c r="G54" s="101"/>
      <c r="H54" s="102"/>
    </row>
    <row r="55" spans="1:8" ht="14.45" customHeight="1" x14ac:dyDescent="0.25">
      <c r="A55" s="50" t="s">
        <v>120</v>
      </c>
      <c r="B55" s="108">
        <v>369.95</v>
      </c>
      <c r="C55" s="92">
        <v>322</v>
      </c>
      <c r="D55" s="93">
        <v>47.95</v>
      </c>
      <c r="E55" s="94">
        <v>370</v>
      </c>
      <c r="F55" s="57"/>
      <c r="G55" s="101"/>
      <c r="H55" s="102"/>
    </row>
    <row r="56" spans="1:8" ht="14.45" customHeight="1" x14ac:dyDescent="0.25">
      <c r="A56" s="50" t="s">
        <v>121</v>
      </c>
      <c r="B56" s="108"/>
      <c r="C56" s="92"/>
      <c r="D56" s="93"/>
      <c r="E56" s="94">
        <v>12</v>
      </c>
      <c r="F56" s="57"/>
      <c r="G56" s="101"/>
      <c r="H56" s="102"/>
    </row>
    <row r="57" spans="1:8" ht="14.45" customHeight="1" x14ac:dyDescent="0.25">
      <c r="A57" s="50" t="s">
        <v>122</v>
      </c>
      <c r="B57" s="108"/>
      <c r="C57" s="92"/>
      <c r="D57" s="93"/>
      <c r="E57" s="94">
        <v>120</v>
      </c>
      <c r="F57" s="57"/>
      <c r="G57" s="101"/>
      <c r="H57" s="102"/>
    </row>
    <row r="58" spans="1:8" ht="14.45" customHeight="1" x14ac:dyDescent="0.25">
      <c r="A58" s="50" t="s">
        <v>123</v>
      </c>
      <c r="B58" s="108"/>
      <c r="C58" s="92"/>
      <c r="D58" s="93"/>
      <c r="E58" s="94">
        <v>50</v>
      </c>
      <c r="F58" s="57"/>
      <c r="G58" s="101"/>
      <c r="H58" s="102"/>
    </row>
    <row r="59" spans="1:8" ht="14.45" customHeight="1" x14ac:dyDescent="0.25">
      <c r="A59" s="50" t="s">
        <v>124</v>
      </c>
      <c r="B59" s="108"/>
      <c r="C59" s="92"/>
      <c r="D59" s="93"/>
      <c r="E59" s="60">
        <v>1825</v>
      </c>
      <c r="F59" s="57"/>
      <c r="G59" s="101"/>
      <c r="H59" s="102"/>
    </row>
    <row r="60" spans="1:8" ht="14.45" customHeight="1" x14ac:dyDescent="0.25">
      <c r="A60" s="50" t="s">
        <v>125</v>
      </c>
      <c r="B60" s="108">
        <v>40</v>
      </c>
      <c r="C60" s="92">
        <v>40</v>
      </c>
      <c r="D60" s="93"/>
      <c r="E60" s="60">
        <v>50</v>
      </c>
      <c r="F60" s="57"/>
      <c r="G60" s="101"/>
      <c r="H60" s="102"/>
    </row>
    <row r="61" spans="1:8" ht="14.45" customHeight="1" x14ac:dyDescent="0.25">
      <c r="A61" s="50"/>
      <c r="B61" s="108"/>
      <c r="C61" s="92"/>
      <c r="D61" s="93"/>
      <c r="E61" s="60"/>
      <c r="F61" s="57"/>
      <c r="G61" s="101"/>
      <c r="H61" s="102"/>
    </row>
    <row r="62" spans="1:8" ht="14.45" customHeight="1" x14ac:dyDescent="0.25">
      <c r="A62" s="49" t="s">
        <v>126</v>
      </c>
      <c r="B62" s="108"/>
      <c r="C62" s="92"/>
      <c r="D62" s="93"/>
      <c r="E62" s="60"/>
      <c r="F62" s="57"/>
      <c r="G62" s="101"/>
      <c r="H62" s="102"/>
    </row>
    <row r="63" spans="1:8" ht="14.45" customHeight="1" x14ac:dyDescent="0.25">
      <c r="A63" s="50" t="s">
        <v>127</v>
      </c>
      <c r="B63" s="108">
        <v>300</v>
      </c>
      <c r="C63" s="92">
        <v>300</v>
      </c>
      <c r="D63" s="93"/>
      <c r="E63" s="94">
        <v>500</v>
      </c>
      <c r="F63" s="57"/>
      <c r="G63" s="101"/>
      <c r="H63" s="102"/>
    </row>
    <row r="64" spans="1:8" ht="14.45" customHeight="1" x14ac:dyDescent="0.25">
      <c r="A64" s="50" t="s">
        <v>128</v>
      </c>
      <c r="B64" s="108">
        <v>150</v>
      </c>
      <c r="C64" s="92">
        <v>125</v>
      </c>
      <c r="D64" s="93">
        <v>25</v>
      </c>
      <c r="E64" s="94">
        <v>175</v>
      </c>
      <c r="F64" s="57"/>
      <c r="G64" s="101"/>
      <c r="H64" s="102"/>
    </row>
    <row r="65" spans="1:8" ht="14.45" customHeight="1" x14ac:dyDescent="0.25">
      <c r="A65" s="50" t="s">
        <v>129</v>
      </c>
      <c r="B65" s="108"/>
      <c r="C65" s="92"/>
      <c r="D65" s="93"/>
      <c r="E65" s="94"/>
      <c r="F65" s="57"/>
      <c r="G65" s="101"/>
      <c r="H65" s="102"/>
    </row>
    <row r="66" spans="1:8" ht="14.45" customHeight="1" x14ac:dyDescent="0.25">
      <c r="A66" s="50" t="s">
        <v>130</v>
      </c>
      <c r="B66" s="108">
        <v>309.86</v>
      </c>
      <c r="C66" s="92">
        <v>309.86</v>
      </c>
      <c r="D66" s="93"/>
      <c r="E66" s="94">
        <v>350</v>
      </c>
      <c r="F66" s="57"/>
      <c r="G66" s="101"/>
      <c r="H66" s="102"/>
    </row>
    <row r="67" spans="1:8" ht="14.45" customHeight="1" x14ac:dyDescent="0.25">
      <c r="A67" s="50"/>
      <c r="B67" s="108"/>
      <c r="C67" s="92"/>
      <c r="D67" s="93"/>
      <c r="E67" s="94"/>
      <c r="F67" s="57"/>
      <c r="G67" s="101"/>
      <c r="H67" s="102"/>
    </row>
    <row r="68" spans="1:8" ht="14.45" customHeight="1" x14ac:dyDescent="0.25">
      <c r="A68" s="49" t="s">
        <v>131</v>
      </c>
      <c r="B68" s="108"/>
      <c r="C68" s="92"/>
      <c r="D68" s="93"/>
      <c r="E68" s="60"/>
      <c r="F68" s="57"/>
      <c r="G68" s="101"/>
      <c r="H68" s="102"/>
    </row>
    <row r="69" spans="1:8" ht="14.45" customHeight="1" x14ac:dyDescent="0.25">
      <c r="A69" s="50" t="s">
        <v>132</v>
      </c>
      <c r="B69" s="108">
        <v>255.6</v>
      </c>
      <c r="C69" s="92">
        <v>213</v>
      </c>
      <c r="D69" s="93">
        <v>42.6</v>
      </c>
      <c r="E69" s="94">
        <v>1000</v>
      </c>
      <c r="F69" s="57"/>
      <c r="G69" s="101"/>
      <c r="H69" s="102"/>
    </row>
    <row r="70" spans="1:8" ht="14.45" customHeight="1" x14ac:dyDescent="0.25">
      <c r="A70" s="50" t="s">
        <v>217</v>
      </c>
      <c r="B70" s="108">
        <v>427</v>
      </c>
      <c r="C70" s="92">
        <v>427</v>
      </c>
      <c r="D70" s="93"/>
      <c r="E70" s="94"/>
      <c r="F70" s="57"/>
      <c r="G70" s="101"/>
      <c r="H70" s="102"/>
    </row>
    <row r="71" spans="1:8" ht="14.45" customHeight="1" x14ac:dyDescent="0.25">
      <c r="A71" s="50" t="s">
        <v>134</v>
      </c>
      <c r="B71" s="108">
        <v>362.4</v>
      </c>
      <c r="C71" s="92">
        <v>302</v>
      </c>
      <c r="D71" s="93">
        <v>60.4</v>
      </c>
      <c r="E71" s="94">
        <v>1000</v>
      </c>
      <c r="F71" s="57"/>
      <c r="G71" s="101"/>
      <c r="H71" s="102"/>
    </row>
    <row r="72" spans="1:8" ht="14.45" customHeight="1" x14ac:dyDescent="0.25">
      <c r="A72" s="50" t="s">
        <v>135</v>
      </c>
      <c r="B72" s="108"/>
      <c r="C72" s="92"/>
      <c r="D72" s="93"/>
      <c r="E72" s="94">
        <v>250</v>
      </c>
      <c r="F72" s="57"/>
      <c r="G72" s="101"/>
      <c r="H72" s="102"/>
    </row>
    <row r="73" spans="1:8" ht="14.45" customHeight="1" x14ac:dyDescent="0.25">
      <c r="A73" s="50" t="s">
        <v>136</v>
      </c>
      <c r="B73" s="108">
        <v>40</v>
      </c>
      <c r="C73" s="92">
        <v>40</v>
      </c>
      <c r="D73" s="93"/>
      <c r="E73" s="94"/>
      <c r="F73" s="57"/>
      <c r="G73" s="101"/>
      <c r="H73" s="102"/>
    </row>
    <row r="74" spans="1:8" ht="14.45" customHeight="1" x14ac:dyDescent="0.25">
      <c r="A74" s="50" t="s">
        <v>137</v>
      </c>
      <c r="B74" s="108">
        <v>63.95</v>
      </c>
      <c r="C74" s="92">
        <v>63.95</v>
      </c>
      <c r="D74" s="93"/>
      <c r="E74" s="94">
        <v>180</v>
      </c>
      <c r="F74" s="57"/>
      <c r="G74" s="101"/>
      <c r="H74" s="102"/>
    </row>
    <row r="75" spans="1:8" ht="14.45" customHeight="1" x14ac:dyDescent="0.25">
      <c r="A75" s="50" t="s">
        <v>138</v>
      </c>
      <c r="B75" s="108"/>
      <c r="C75" s="92"/>
      <c r="D75" s="93"/>
      <c r="E75" s="94">
        <v>1000</v>
      </c>
      <c r="F75" s="57"/>
      <c r="G75" s="101"/>
      <c r="H75" s="102"/>
    </row>
    <row r="76" spans="1:8" ht="14.45" customHeight="1" x14ac:dyDescent="0.25">
      <c r="A76" s="50" t="s">
        <v>139</v>
      </c>
      <c r="B76" s="108"/>
      <c r="C76" s="92"/>
      <c r="D76" s="93"/>
      <c r="E76" s="94">
        <v>1500</v>
      </c>
      <c r="F76" s="57"/>
      <c r="G76" s="101"/>
      <c r="H76" s="102"/>
    </row>
    <row r="77" spans="1:8" ht="14.45" customHeight="1" x14ac:dyDescent="0.25">
      <c r="A77" s="50" t="s">
        <v>140</v>
      </c>
      <c r="B77" s="108"/>
      <c r="C77" s="92"/>
      <c r="D77" s="93"/>
      <c r="E77" s="94">
        <v>1000</v>
      </c>
      <c r="F77" s="57"/>
      <c r="G77" s="101"/>
      <c r="H77" s="102"/>
    </row>
    <row r="78" spans="1:8" ht="14.45" customHeight="1" x14ac:dyDescent="0.25">
      <c r="A78" s="50" t="s">
        <v>141</v>
      </c>
      <c r="B78" s="108"/>
      <c r="C78" s="92"/>
      <c r="D78" s="93"/>
      <c r="E78" s="94">
        <v>225</v>
      </c>
      <c r="F78" s="57"/>
      <c r="G78" s="101"/>
      <c r="H78" s="102"/>
    </row>
    <row r="79" spans="1:8" ht="14.45" customHeight="1" x14ac:dyDescent="0.25">
      <c r="A79" s="50"/>
      <c r="B79" s="108"/>
      <c r="C79" s="92"/>
      <c r="D79" s="93"/>
      <c r="E79" s="94"/>
      <c r="F79" s="57"/>
      <c r="G79" s="101"/>
      <c r="H79" s="102"/>
    </row>
    <row r="80" spans="1:8" ht="14.45" customHeight="1" x14ac:dyDescent="0.25">
      <c r="A80" s="49" t="s">
        <v>142</v>
      </c>
      <c r="B80" s="108"/>
      <c r="C80" s="92"/>
      <c r="D80" s="93"/>
      <c r="E80" s="60"/>
      <c r="F80" s="57"/>
      <c r="G80" s="101"/>
      <c r="H80" s="102"/>
    </row>
    <row r="81" spans="1:8" ht="14.45" customHeight="1" x14ac:dyDescent="0.25">
      <c r="A81" s="50" t="s">
        <v>143</v>
      </c>
      <c r="B81" s="108"/>
      <c r="C81" s="92"/>
      <c r="D81" s="93"/>
      <c r="E81" s="60">
        <v>150</v>
      </c>
      <c r="F81" s="57"/>
      <c r="G81" s="101"/>
      <c r="H81" s="102"/>
    </row>
    <row r="82" spans="1:8" ht="14.45" customHeight="1" x14ac:dyDescent="0.25">
      <c r="A82" s="50" t="s">
        <v>144</v>
      </c>
      <c r="B82" s="108"/>
      <c r="C82" s="92"/>
      <c r="D82" s="93"/>
      <c r="E82" s="60">
        <v>300</v>
      </c>
      <c r="F82" s="57"/>
      <c r="G82" s="101"/>
      <c r="H82" s="102"/>
    </row>
    <row r="83" spans="1:8" ht="14.45" customHeight="1" x14ac:dyDescent="0.25">
      <c r="A83" s="50" t="s">
        <v>145</v>
      </c>
      <c r="B83" s="108"/>
      <c r="C83" s="92"/>
      <c r="D83" s="93"/>
      <c r="E83" s="60"/>
      <c r="F83" s="57"/>
      <c r="G83" s="101"/>
      <c r="H83" s="102"/>
    </row>
    <row r="84" spans="1:8" ht="14.45" customHeight="1" x14ac:dyDescent="0.25">
      <c r="A84" s="50"/>
      <c r="B84" s="108"/>
      <c r="C84" s="92"/>
      <c r="D84" s="93"/>
      <c r="E84" s="60"/>
      <c r="F84" s="57"/>
      <c r="G84" s="101"/>
      <c r="H84" s="102"/>
    </row>
    <row r="85" spans="1:8" ht="14.45" customHeight="1" x14ac:dyDescent="0.25">
      <c r="A85" s="49" t="s">
        <v>146</v>
      </c>
      <c r="B85" s="108"/>
      <c r="C85" s="92"/>
      <c r="D85" s="93"/>
      <c r="E85" s="60"/>
      <c r="F85" s="57"/>
      <c r="G85" s="101"/>
      <c r="H85" s="102"/>
    </row>
    <row r="86" spans="1:8" ht="14.45" customHeight="1" x14ac:dyDescent="0.25">
      <c r="A86" s="50" t="s">
        <v>147</v>
      </c>
      <c r="B86" s="108">
        <v>106.45</v>
      </c>
      <c r="C86" s="92">
        <v>106.45</v>
      </c>
      <c r="D86" s="93"/>
      <c r="E86" s="60">
        <v>300</v>
      </c>
      <c r="F86" s="57"/>
      <c r="G86" s="101"/>
      <c r="H86" s="102"/>
    </row>
    <row r="87" spans="1:8" ht="14.45" customHeight="1" x14ac:dyDescent="0.25">
      <c r="A87" s="50" t="s">
        <v>44</v>
      </c>
      <c r="B87" s="108">
        <v>4598.3999999999996</v>
      </c>
      <c r="C87" s="92">
        <v>3832</v>
      </c>
      <c r="D87" s="93">
        <v>766.4</v>
      </c>
      <c r="E87" s="60"/>
      <c r="F87" s="57"/>
      <c r="G87" s="101"/>
      <c r="H87" s="102"/>
    </row>
    <row r="88" spans="1:8" ht="14.45" customHeight="1" x14ac:dyDescent="0.25">
      <c r="A88" s="50" t="s">
        <v>148</v>
      </c>
      <c r="B88" s="108">
        <v>5500</v>
      </c>
      <c r="C88" s="92">
        <v>5500</v>
      </c>
      <c r="D88" s="93"/>
      <c r="E88" s="94">
        <v>3000</v>
      </c>
      <c r="F88" s="57"/>
      <c r="G88" s="101"/>
      <c r="H88" s="102"/>
    </row>
    <row r="89" spans="1:8" ht="14.45" customHeight="1" x14ac:dyDescent="0.25">
      <c r="A89" s="50" t="s">
        <v>149</v>
      </c>
      <c r="B89" s="108"/>
      <c r="C89" s="92"/>
      <c r="D89" s="93"/>
      <c r="E89" s="94">
        <v>200</v>
      </c>
      <c r="F89" s="57"/>
      <c r="G89" s="101"/>
      <c r="H89" s="102"/>
    </row>
    <row r="90" spans="1:8" ht="14.45" customHeight="1" x14ac:dyDescent="0.25">
      <c r="A90" s="50" t="s">
        <v>150</v>
      </c>
      <c r="B90" s="108">
        <v>60</v>
      </c>
      <c r="C90" s="92">
        <v>50</v>
      </c>
      <c r="D90" s="93">
        <v>10</v>
      </c>
      <c r="E90" s="94">
        <v>150</v>
      </c>
      <c r="F90" s="57"/>
      <c r="G90" s="101"/>
      <c r="H90" s="102"/>
    </row>
    <row r="91" spans="1:8" ht="14.45" customHeight="1" x14ac:dyDescent="0.25">
      <c r="A91" s="50" t="s">
        <v>12</v>
      </c>
      <c r="B91" s="108">
        <v>303</v>
      </c>
      <c r="C91" s="92">
        <v>252.5</v>
      </c>
      <c r="D91" s="93">
        <v>50.5</v>
      </c>
      <c r="E91" s="94"/>
      <c r="F91" s="57"/>
      <c r="G91" s="101"/>
      <c r="H91" s="102"/>
    </row>
    <row r="92" spans="1:8" ht="14.45" customHeight="1" x14ac:dyDescent="0.25">
      <c r="A92" s="50" t="s">
        <v>11</v>
      </c>
      <c r="B92" s="108">
        <v>180</v>
      </c>
      <c r="C92" s="92">
        <v>180</v>
      </c>
      <c r="D92" s="93"/>
      <c r="E92" s="94">
        <v>300</v>
      </c>
      <c r="F92" s="57"/>
      <c r="G92" s="101"/>
      <c r="H92" s="103"/>
    </row>
    <row r="93" spans="1:8" ht="14.45" customHeight="1" x14ac:dyDescent="0.25">
      <c r="A93" s="50" t="s">
        <v>151</v>
      </c>
      <c r="B93" s="108">
        <v>1896.67</v>
      </c>
      <c r="C93" s="92">
        <v>1896.67</v>
      </c>
      <c r="D93" s="93"/>
      <c r="E93" s="94"/>
      <c r="F93" s="57"/>
      <c r="G93" s="101"/>
      <c r="H93" s="102"/>
    </row>
    <row r="94" spans="1:8" ht="14.45" customHeight="1" x14ac:dyDescent="0.25">
      <c r="A94" s="50" t="s">
        <v>152</v>
      </c>
      <c r="B94" s="108">
        <v>99.52</v>
      </c>
      <c r="C94" s="92">
        <v>99.52</v>
      </c>
      <c r="D94" s="93"/>
      <c r="E94" s="94">
        <v>1500</v>
      </c>
      <c r="F94" s="57"/>
      <c r="G94" s="101"/>
      <c r="H94" s="102"/>
    </row>
    <row r="95" spans="1:8" ht="14.45" customHeight="1" x14ac:dyDescent="0.25">
      <c r="A95" s="50" t="s">
        <v>158</v>
      </c>
      <c r="B95" s="108">
        <v>1122</v>
      </c>
      <c r="C95" s="92">
        <v>1010</v>
      </c>
      <c r="D95" s="93">
        <v>112</v>
      </c>
      <c r="E95" s="94"/>
      <c r="F95" s="57"/>
      <c r="G95" s="101"/>
      <c r="H95" s="102"/>
    </row>
    <row r="96" spans="1:8" ht="14.45" customHeight="1" x14ac:dyDescent="0.25">
      <c r="A96" s="50" t="s">
        <v>159</v>
      </c>
      <c r="B96" s="108">
        <v>3435.54</v>
      </c>
      <c r="C96" s="92">
        <v>2862.95</v>
      </c>
      <c r="D96" s="93">
        <v>572.59</v>
      </c>
      <c r="E96" s="94"/>
      <c r="F96" s="57"/>
      <c r="G96" s="101"/>
      <c r="H96" s="102"/>
    </row>
    <row r="97" spans="1:8" ht="14.45" customHeight="1" x14ac:dyDescent="0.25">
      <c r="A97" s="50" t="s">
        <v>219</v>
      </c>
      <c r="B97" s="108">
        <v>66.209999999999994</v>
      </c>
      <c r="C97" s="92">
        <v>66.209999999999994</v>
      </c>
      <c r="D97" s="93"/>
      <c r="E97" s="94"/>
      <c r="F97" s="57"/>
      <c r="G97" s="101"/>
      <c r="H97" s="102"/>
    </row>
    <row r="98" spans="1:8" ht="14.45" customHeight="1" x14ac:dyDescent="0.25">
      <c r="A98" s="50" t="s">
        <v>216</v>
      </c>
      <c r="B98" s="108">
        <v>257.94</v>
      </c>
      <c r="C98" s="92">
        <v>214.95</v>
      </c>
      <c r="D98" s="93">
        <v>42.99</v>
      </c>
      <c r="E98" s="94"/>
      <c r="F98" s="57"/>
      <c r="G98" s="101"/>
      <c r="H98" s="102"/>
    </row>
    <row r="99" spans="1:8" ht="14.45" customHeight="1" x14ac:dyDescent="0.25">
      <c r="A99" s="50"/>
      <c r="B99" s="108"/>
      <c r="C99" s="92"/>
      <c r="D99" s="93"/>
      <c r="E99" s="94"/>
      <c r="F99" s="57"/>
      <c r="G99" s="101"/>
      <c r="H99" s="102"/>
    </row>
    <row r="100" spans="1:8" ht="14.45" customHeight="1" x14ac:dyDescent="0.25">
      <c r="A100" s="50" t="s">
        <v>153</v>
      </c>
      <c r="B100" s="108"/>
      <c r="C100" s="92"/>
      <c r="D100" s="93"/>
      <c r="E100" s="104"/>
      <c r="F100" s="57"/>
      <c r="G100" s="101"/>
      <c r="H100" s="102"/>
    </row>
    <row r="101" spans="1:8" ht="14.45" customHeight="1" x14ac:dyDescent="0.25">
      <c r="A101" s="50" t="s">
        <v>154</v>
      </c>
      <c r="B101" s="108"/>
      <c r="C101" s="92"/>
      <c r="D101" s="93"/>
      <c r="E101" s="104"/>
      <c r="F101" s="57"/>
      <c r="G101" s="50"/>
      <c r="H101" s="50"/>
    </row>
    <row r="102" spans="1:8" ht="14.45" customHeight="1" x14ac:dyDescent="0.25">
      <c r="A102" s="50" t="s">
        <v>155</v>
      </c>
      <c r="B102" s="108"/>
      <c r="C102" s="92"/>
      <c r="D102" s="93"/>
      <c r="E102" s="104"/>
      <c r="F102" s="57"/>
      <c r="G102" s="50"/>
      <c r="H102" s="50"/>
    </row>
    <row r="103" spans="1:8" ht="14.45" customHeight="1" x14ac:dyDescent="0.25">
      <c r="A103" s="50"/>
      <c r="B103" s="69"/>
      <c r="C103" s="92"/>
      <c r="D103" s="93"/>
      <c r="E103" s="104"/>
      <c r="F103" s="57"/>
      <c r="G103" s="50"/>
      <c r="H103" s="50"/>
    </row>
    <row r="104" spans="1:8" ht="14.45" customHeight="1" x14ac:dyDescent="0.25">
      <c r="A104" s="50" t="s">
        <v>160</v>
      </c>
      <c r="B104" s="69">
        <f>SUM(B30:B102)</f>
        <v>27950.410000000003</v>
      </c>
      <c r="C104" s="69">
        <f>SUM(C30:C102)</f>
        <v>26106.98</v>
      </c>
      <c r="D104" s="69">
        <f>SUM(D30:D102)</f>
        <v>1843.43</v>
      </c>
      <c r="E104" s="105"/>
      <c r="F104" s="57"/>
      <c r="G104" s="100"/>
      <c r="H104" s="100"/>
    </row>
    <row r="105" spans="1:8" ht="14.45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893-8809-46B8-AD88-16BA76BBE938}">
  <dimension ref="A1:C49"/>
  <sheetViews>
    <sheetView workbookViewId="0">
      <selection activeCell="F6" sqref="F6"/>
    </sheetView>
  </sheetViews>
  <sheetFormatPr defaultRowHeight="15" x14ac:dyDescent="0.25"/>
  <cols>
    <col min="1" max="1" width="49.140625" customWidth="1"/>
    <col min="2" max="2" width="17.140625" customWidth="1"/>
    <col min="3" max="3" width="19.42578125" customWidth="1"/>
  </cols>
  <sheetData>
    <row r="1" spans="1:3" x14ac:dyDescent="0.25">
      <c r="A1" s="1" t="s">
        <v>25</v>
      </c>
      <c r="B1" s="2"/>
    </row>
    <row r="2" spans="1:3" x14ac:dyDescent="0.25">
      <c r="A2" s="3">
        <v>43405</v>
      </c>
      <c r="B2" s="2"/>
    </row>
    <row r="3" spans="1:3" ht="15.75" thickBot="1" x14ac:dyDescent="0.3">
      <c r="B3" s="2"/>
    </row>
    <row r="4" spans="1:3" ht="15.75" thickBot="1" x14ac:dyDescent="0.3">
      <c r="A4" s="4" t="s">
        <v>0</v>
      </c>
      <c r="B4" s="5" t="s">
        <v>1</v>
      </c>
      <c r="C4" s="4" t="s">
        <v>2</v>
      </c>
    </row>
    <row r="5" spans="1:3" x14ac:dyDescent="0.25">
      <c r="A5" s="6" t="s">
        <v>224</v>
      </c>
      <c r="B5" s="7">
        <v>1750.44</v>
      </c>
      <c r="C5" s="6" t="s">
        <v>3</v>
      </c>
    </row>
    <row r="6" spans="1:3" x14ac:dyDescent="0.25">
      <c r="A6" t="s">
        <v>232</v>
      </c>
      <c r="B6" s="8">
        <v>231.24</v>
      </c>
      <c r="C6" s="9" t="s">
        <v>231</v>
      </c>
    </row>
    <row r="7" spans="1:3" x14ac:dyDescent="0.25">
      <c r="A7" s="12"/>
      <c r="B7" s="12"/>
      <c r="C7" s="10"/>
    </row>
    <row r="8" spans="1:3" ht="15.75" thickBot="1" x14ac:dyDescent="0.3">
      <c r="A8" s="14"/>
      <c r="B8" s="15">
        <f>SUM(B5:B7)</f>
        <v>1981.68</v>
      </c>
    </row>
    <row r="9" spans="1:3" ht="15.75" thickBot="1" x14ac:dyDescent="0.3">
      <c r="B9" s="2"/>
    </row>
    <row r="10" spans="1:3" x14ac:dyDescent="0.25">
      <c r="A10" s="43" t="s">
        <v>4</v>
      </c>
      <c r="B10" s="45"/>
      <c r="C10" s="46"/>
    </row>
    <row r="11" spans="1:3" x14ac:dyDescent="0.25">
      <c r="A11" s="10" t="s">
        <v>221</v>
      </c>
      <c r="B11" s="11">
        <v>35</v>
      </c>
      <c r="C11" s="10" t="s">
        <v>29</v>
      </c>
    </row>
    <row r="12" spans="1:3" x14ac:dyDescent="0.25">
      <c r="A12" s="10" t="s">
        <v>222</v>
      </c>
      <c r="B12" s="7">
        <v>103.6</v>
      </c>
      <c r="C12" s="6" t="s">
        <v>3</v>
      </c>
    </row>
    <row r="13" spans="1:3" x14ac:dyDescent="0.25">
      <c r="A13" s="12" t="s">
        <v>223</v>
      </c>
      <c r="B13" s="11">
        <v>30</v>
      </c>
      <c r="C13" s="10" t="s">
        <v>3</v>
      </c>
    </row>
    <row r="14" spans="1:3" x14ac:dyDescent="0.25">
      <c r="A14" s="10" t="s">
        <v>163</v>
      </c>
      <c r="B14" s="11">
        <v>692.87</v>
      </c>
      <c r="C14" s="10" t="s">
        <v>3</v>
      </c>
    </row>
    <row r="15" spans="1:3" x14ac:dyDescent="0.25">
      <c r="A15" s="13" t="s">
        <v>100</v>
      </c>
      <c r="B15" s="7">
        <v>20</v>
      </c>
      <c r="C15" s="13" t="s">
        <v>3</v>
      </c>
    </row>
    <row r="16" spans="1:3" x14ac:dyDescent="0.25">
      <c r="A16" s="6" t="s">
        <v>98</v>
      </c>
      <c r="B16" s="7">
        <v>46.35</v>
      </c>
      <c r="C16" s="6" t="s">
        <v>3</v>
      </c>
    </row>
    <row r="17" spans="1:3" x14ac:dyDescent="0.25">
      <c r="A17" s="12" t="s">
        <v>225</v>
      </c>
      <c r="B17" s="11">
        <v>17.579999999999998</v>
      </c>
      <c r="C17" s="12" t="s">
        <v>3</v>
      </c>
    </row>
    <row r="18" spans="1:3" x14ac:dyDescent="0.25">
      <c r="A18" s="9" t="s">
        <v>226</v>
      </c>
      <c r="B18" s="11">
        <v>135.94</v>
      </c>
      <c r="C18" s="12" t="s">
        <v>29</v>
      </c>
    </row>
    <row r="19" spans="1:3" ht="15.75" thickBot="1" x14ac:dyDescent="0.3">
      <c r="A19" s="9" t="s">
        <v>227</v>
      </c>
      <c r="B19" s="110">
        <v>115.62</v>
      </c>
      <c r="C19" s="12" t="s">
        <v>29</v>
      </c>
    </row>
    <row r="20" spans="1:3" ht="15.75" thickBot="1" x14ac:dyDescent="0.3">
      <c r="A20" s="9" t="s">
        <v>228</v>
      </c>
      <c r="B20" s="109">
        <v>115.62</v>
      </c>
      <c r="C20" s="12" t="s">
        <v>29</v>
      </c>
    </row>
    <row r="21" spans="1:3" ht="15.75" thickBot="1" x14ac:dyDescent="0.3">
      <c r="A21" s="9" t="s">
        <v>233</v>
      </c>
      <c r="B21" s="109">
        <v>30</v>
      </c>
      <c r="C21" s="12" t="s">
        <v>3</v>
      </c>
    </row>
    <row r="22" spans="1:3" ht="15.75" thickBot="1" x14ac:dyDescent="0.3">
      <c r="A22" s="9" t="s">
        <v>237</v>
      </c>
      <c r="B22" s="109">
        <v>136</v>
      </c>
      <c r="C22" s="6" t="s">
        <v>3</v>
      </c>
    </row>
    <row r="23" spans="1:3" ht="15.75" thickBot="1" x14ac:dyDescent="0.3">
      <c r="A23" s="9"/>
      <c r="B23" s="109"/>
      <c r="C23" s="6"/>
    </row>
    <row r="24" spans="1:3" ht="15.75" thickBot="1" x14ac:dyDescent="0.3">
      <c r="A24" s="19"/>
      <c r="B24" s="111">
        <f>SUM(B11:B22)</f>
        <v>1478.58</v>
      </c>
      <c r="C24" s="6"/>
    </row>
    <row r="25" spans="1:3" ht="15.75" thickBot="1" x14ac:dyDescent="0.3">
      <c r="A25" s="20"/>
      <c r="B25" s="21"/>
    </row>
    <row r="26" spans="1:3" ht="15.75" thickBot="1" x14ac:dyDescent="0.3">
      <c r="A26" s="22" t="s">
        <v>229</v>
      </c>
      <c r="C26" s="23"/>
    </row>
    <row r="27" spans="1:3" ht="15.75" thickBot="1" x14ac:dyDescent="0.3">
      <c r="A27" s="24" t="s">
        <v>5</v>
      </c>
      <c r="B27" s="25">
        <v>22403.200000000001</v>
      </c>
      <c r="C27" s="26"/>
    </row>
    <row r="28" spans="1:3" ht="15.75" thickBot="1" x14ac:dyDescent="0.3">
      <c r="A28" s="27" t="s">
        <v>6</v>
      </c>
      <c r="B28" s="28">
        <v>2209.59</v>
      </c>
      <c r="C28" s="26"/>
    </row>
    <row r="29" spans="1:3" ht="15.75" thickBot="1" x14ac:dyDescent="0.3">
      <c r="A29" s="20" t="s">
        <v>7</v>
      </c>
      <c r="B29" s="29">
        <f>SUM(B27:B28)</f>
        <v>24612.79</v>
      </c>
      <c r="C29" s="26"/>
    </row>
    <row r="30" spans="1:3" ht="15.75" thickBot="1" x14ac:dyDescent="0.3">
      <c r="A30" s="23"/>
      <c r="B30" s="30"/>
      <c r="C30" s="26"/>
    </row>
    <row r="31" spans="1:3" ht="15.75" thickBot="1" x14ac:dyDescent="0.3">
      <c r="A31" s="20" t="s">
        <v>205</v>
      </c>
      <c r="B31" s="2"/>
      <c r="C31" s="26"/>
    </row>
    <row r="32" spans="1:3" ht="15.75" thickBot="1" x14ac:dyDescent="0.3">
      <c r="A32" s="14" t="s">
        <v>9</v>
      </c>
      <c r="B32" s="5">
        <v>57586.14</v>
      </c>
      <c r="C32" s="26"/>
    </row>
    <row r="33" spans="1:3" x14ac:dyDescent="0.25">
      <c r="A33" s="23"/>
      <c r="B33" s="21"/>
      <c r="C33" s="26"/>
    </row>
    <row r="34" spans="1:3" ht="15.75" thickBot="1" x14ac:dyDescent="0.3">
      <c r="B34" s="2"/>
      <c r="C34" s="26"/>
    </row>
    <row r="35" spans="1:3" ht="15.75" thickBot="1" x14ac:dyDescent="0.3">
      <c r="A35" s="4" t="s">
        <v>10</v>
      </c>
      <c r="B35" s="2"/>
      <c r="C35" s="26"/>
    </row>
    <row r="36" spans="1:3" ht="15.75" thickBot="1" x14ac:dyDescent="0.3">
      <c r="A36" s="4" t="s">
        <v>11</v>
      </c>
      <c r="B36" s="47">
        <v>0</v>
      </c>
      <c r="C36" s="32"/>
    </row>
    <row r="37" spans="1:3" ht="15.75" thickBot="1" x14ac:dyDescent="0.3">
      <c r="A37" s="24" t="s">
        <v>12</v>
      </c>
      <c r="B37" s="11">
        <v>471.85</v>
      </c>
      <c r="C37" s="32"/>
    </row>
    <row r="38" spans="1:3" ht="15.75" thickBot="1" x14ac:dyDescent="0.3">
      <c r="A38" s="24" t="s">
        <v>46</v>
      </c>
      <c r="B38" s="11">
        <v>13358.69</v>
      </c>
      <c r="C38" s="32"/>
    </row>
    <row r="39" spans="1:3" x14ac:dyDescent="0.25">
      <c r="A39" s="33" t="s">
        <v>15</v>
      </c>
      <c r="B39" s="34">
        <v>10265.98</v>
      </c>
      <c r="C39" s="32"/>
    </row>
    <row r="40" spans="1:3" x14ac:dyDescent="0.25">
      <c r="A40" s="35" t="s">
        <v>16</v>
      </c>
      <c r="B40" s="34">
        <v>250</v>
      </c>
      <c r="C40" s="32"/>
    </row>
    <row r="41" spans="1:3" x14ac:dyDescent="0.25">
      <c r="A41" s="35" t="s">
        <v>17</v>
      </c>
      <c r="B41" s="36">
        <v>2393</v>
      </c>
      <c r="C41" s="32"/>
    </row>
    <row r="42" spans="1:3" x14ac:dyDescent="0.25">
      <c r="A42" s="40" t="s">
        <v>18</v>
      </c>
      <c r="B42" s="42">
        <v>1000</v>
      </c>
      <c r="C42" s="32"/>
    </row>
    <row r="43" spans="1:3" x14ac:dyDescent="0.25">
      <c r="A43" s="35" t="s">
        <v>206</v>
      </c>
      <c r="B43" s="114">
        <v>1000</v>
      </c>
      <c r="C43" s="32"/>
    </row>
    <row r="44" spans="1:3" x14ac:dyDescent="0.25">
      <c r="A44" s="41" t="s">
        <v>29</v>
      </c>
      <c r="B44" s="42">
        <v>322.61</v>
      </c>
      <c r="C44" s="32"/>
    </row>
    <row r="45" spans="1:3" x14ac:dyDescent="0.25">
      <c r="A45" s="35" t="s">
        <v>169</v>
      </c>
      <c r="B45" s="42">
        <v>1868</v>
      </c>
      <c r="C45" s="32"/>
    </row>
    <row r="46" spans="1:3" x14ac:dyDescent="0.25">
      <c r="A46" s="35" t="s">
        <v>199</v>
      </c>
      <c r="B46" s="42">
        <v>535.21</v>
      </c>
      <c r="C46" s="32"/>
    </row>
    <row r="47" spans="1:3" x14ac:dyDescent="0.25">
      <c r="A47" s="37" t="s">
        <v>20</v>
      </c>
      <c r="B47" s="38">
        <v>26679.34</v>
      </c>
      <c r="C47" s="32"/>
    </row>
    <row r="49" spans="1:1" x14ac:dyDescent="0.25">
      <c r="A49" t="s">
        <v>230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April 2018</vt:lpstr>
      <vt:lpstr>May 2018</vt:lpstr>
      <vt:lpstr>June 2018</vt:lpstr>
      <vt:lpstr>End of June Reconcilliation</vt:lpstr>
      <vt:lpstr>July 2018</vt:lpstr>
      <vt:lpstr>August  September 2018</vt:lpstr>
      <vt:lpstr>October 2018</vt:lpstr>
      <vt:lpstr>End of Oct Reconciliation</vt:lpstr>
      <vt:lpstr>November 2018</vt:lpstr>
      <vt:lpstr>End of Nov Reconciliation</vt:lpstr>
      <vt:lpstr>December 2018</vt:lpstr>
      <vt:lpstr>January 2019</vt:lpstr>
      <vt:lpstr>End of Jan Reconciliation</vt:lpstr>
      <vt:lpstr>February 2019</vt:lpstr>
      <vt:lpstr>End of Feb Reconciliation</vt:lpstr>
      <vt:lpstr>March 2019</vt:lpstr>
      <vt:lpstr>End of March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2019-04-29T10:19:05Z</cp:lastPrinted>
  <dcterms:created xsi:type="dcterms:W3CDTF">2018-04-19T23:16:17Z</dcterms:created>
  <dcterms:modified xsi:type="dcterms:W3CDTF">2019-04-29T10:20:05Z</dcterms:modified>
</cp:coreProperties>
</file>