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inance\"/>
    </mc:Choice>
  </mc:AlternateContent>
  <xr:revisionPtr revIDLastSave="0" documentId="13_ncr:1_{C9C660EF-4629-4A25-9315-A79C28A660F9}" xr6:coauthVersionLast="47" xr6:coauthVersionMax="47" xr10:uidLastSave="{00000000-0000-0000-0000-000000000000}"/>
  <bookViews>
    <workbookView xWindow="-108" yWindow="-108" windowWidth="23256" windowHeight="12456" firstSheet="19" activeTab="23" xr2:uid="{F8D92813-D65A-411F-A1B3-0D34AFBA93AC}"/>
  </bookViews>
  <sheets>
    <sheet name="April 2025" sheetId="1" r:id="rId1"/>
    <sheet name="May 2025" sheetId="2" r:id="rId2"/>
    <sheet name="Recon May 2025" sheetId="3" r:id="rId3"/>
    <sheet name="June 2025" sheetId="4" r:id="rId4"/>
    <sheet name="Recon June 2025" sheetId="5" r:id="rId5"/>
    <sheet name="July 2025" sheetId="6" r:id="rId6"/>
    <sheet name="Recon Jul 2025" sheetId="7" r:id="rId7"/>
    <sheet name="August 2025" sheetId="9" r:id="rId8"/>
    <sheet name="Recon August 2025" sheetId="8" r:id="rId9"/>
    <sheet name="Recon end August" sheetId="10" r:id="rId10"/>
    <sheet name="September 2025" sheetId="12" r:id="rId11"/>
    <sheet name="Recon end of Sept" sheetId="11" r:id="rId12"/>
    <sheet name="October 2025" sheetId="13" r:id="rId13"/>
    <sheet name="November 2025" sheetId="14" r:id="rId14"/>
    <sheet name="Rec end November" sheetId="15" r:id="rId15"/>
    <sheet name="December 2025" sheetId="17" r:id="rId16"/>
    <sheet name="Rec end December" sheetId="18" r:id="rId17"/>
    <sheet name="January 2026" sheetId="19" r:id="rId18"/>
    <sheet name="Rec end Jan" sheetId="21" r:id="rId19"/>
    <sheet name="February 2026" sheetId="20" r:id="rId20"/>
    <sheet name="Rec end February" sheetId="22" r:id="rId21"/>
    <sheet name="March 2026" sheetId="23" r:id="rId22"/>
    <sheet name="Rec 19th March 2026" sheetId="24" r:id="rId23"/>
    <sheet name="31st March 2026" sheetId="26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1" i="26" l="1"/>
  <c r="E189" i="26"/>
  <c r="D189" i="26"/>
  <c r="C189" i="26"/>
  <c r="B189" i="26"/>
  <c r="E159" i="26"/>
  <c r="D159" i="26"/>
  <c r="D191" i="26" s="1"/>
  <c r="C159" i="26"/>
  <c r="C191" i="26" s="1"/>
  <c r="B159" i="26"/>
  <c r="B191" i="26" s="1"/>
  <c r="L6" i="26" s="1"/>
  <c r="L28" i="26"/>
  <c r="B30" i="26"/>
  <c r="B36" i="26" s="1"/>
  <c r="L3" i="26" s="1"/>
  <c r="L4" i="26" s="1"/>
  <c r="L17" i="26"/>
  <c r="L30" i="26" s="1"/>
  <c r="D191" i="24"/>
  <c r="E191" i="24"/>
  <c r="C189" i="24"/>
  <c r="D189" i="24"/>
  <c r="E189" i="24"/>
  <c r="B189" i="24"/>
  <c r="C159" i="24"/>
  <c r="D159" i="24"/>
  <c r="E159" i="24"/>
  <c r="B159" i="24"/>
  <c r="L8" i="26" l="1"/>
  <c r="C191" i="24"/>
  <c r="B191" i="24"/>
  <c r="L31" i="24"/>
  <c r="L17" i="24"/>
  <c r="L33" i="24" s="1"/>
  <c r="B30" i="24"/>
  <c r="B36" i="24" s="1"/>
  <c r="L6" i="24" l="1"/>
  <c r="L3" i="24"/>
  <c r="L4" i="24" s="1"/>
  <c r="I32" i="23"/>
  <c r="I12" i="23"/>
  <c r="L8" i="24" l="1"/>
  <c r="B58" i="23"/>
  <c r="B7" i="23" l="1"/>
  <c r="B33" i="23"/>
  <c r="B27" i="23"/>
  <c r="L28" i="22"/>
  <c r="E189" i="22" l="1"/>
  <c r="D189" i="22"/>
  <c r="C189" i="22"/>
  <c r="B189" i="22"/>
  <c r="E159" i="22"/>
  <c r="E191" i="22" s="1"/>
  <c r="D159" i="22"/>
  <c r="D191" i="22" s="1"/>
  <c r="C159" i="22"/>
  <c r="C191" i="22" s="1"/>
  <c r="B159" i="22"/>
  <c r="B29" i="22"/>
  <c r="B35" i="22" s="1"/>
  <c r="L3" i="22" s="1"/>
  <c r="L4" i="22" s="1"/>
  <c r="L16" i="22"/>
  <c r="L30" i="22" s="1"/>
  <c r="I33" i="20"/>
  <c r="I16" i="20"/>
  <c r="I21" i="20"/>
  <c r="C189" i="21"/>
  <c r="D189" i="21"/>
  <c r="E189" i="21"/>
  <c r="B189" i="21"/>
  <c r="B191" i="21" s="1"/>
  <c r="C159" i="21"/>
  <c r="C191" i="21" s="1"/>
  <c r="D159" i="21"/>
  <c r="D191" i="21" s="1"/>
  <c r="E159" i="21"/>
  <c r="E191" i="21" s="1"/>
  <c r="B159" i="21"/>
  <c r="B28" i="21"/>
  <c r="B34" i="21" s="1"/>
  <c r="L30" i="21"/>
  <c r="B191" i="22" l="1"/>
  <c r="L6" i="22" s="1"/>
  <c r="L8" i="22" s="1"/>
  <c r="L3" i="21"/>
  <c r="L4" i="21" s="1"/>
  <c r="L16" i="21"/>
  <c r="L32" i="21" s="1"/>
  <c r="B58" i="20"/>
  <c r="B34" i="20"/>
  <c r="B28" i="20"/>
  <c r="J38" i="19"/>
  <c r="I36" i="19"/>
  <c r="B27" i="19"/>
  <c r="I32" i="19"/>
  <c r="I23" i="19"/>
  <c r="B6" i="19"/>
  <c r="L6" i="21" l="1"/>
  <c r="L8" i="21" s="1"/>
  <c r="B57" i="19"/>
  <c r="B33" i="19"/>
  <c r="L31" i="18"/>
  <c r="C189" i="18"/>
  <c r="D189" i="18"/>
  <c r="E189" i="18"/>
  <c r="B189" i="18"/>
  <c r="C158" i="18"/>
  <c r="C191" i="18" s="1"/>
  <c r="D158" i="18"/>
  <c r="D191" i="18" s="1"/>
  <c r="E158" i="18"/>
  <c r="E191" i="18" s="1"/>
  <c r="B158" i="18"/>
  <c r="B191" i="18" s="1"/>
  <c r="B28" i="18"/>
  <c r="B34" i="18" s="1"/>
  <c r="L3" i="18" l="1"/>
  <c r="L4" i="18" s="1"/>
  <c r="L16" i="18"/>
  <c r="L33" i="18" s="1"/>
  <c r="I19" i="17"/>
  <c r="I27" i="17" s="1"/>
  <c r="B52" i="17"/>
  <c r="L6" i="18" l="1"/>
  <c r="L8" i="18" s="1"/>
  <c r="L39" i="15"/>
  <c r="L16" i="15"/>
  <c r="C189" i="15"/>
  <c r="D189" i="15"/>
  <c r="E189" i="15"/>
  <c r="B189" i="15"/>
  <c r="C157" i="15"/>
  <c r="D157" i="15"/>
  <c r="D191" i="15" s="1"/>
  <c r="E157" i="15"/>
  <c r="E191" i="15" s="1"/>
  <c r="B157" i="15"/>
  <c r="B191" i="15" s="1"/>
  <c r="B28" i="15"/>
  <c r="B34" i="15" s="1"/>
  <c r="L3" i="15" s="1"/>
  <c r="L4" i="15" s="1"/>
  <c r="B28" i="17"/>
  <c r="B22" i="17"/>
  <c r="B7" i="17"/>
  <c r="I40" i="14"/>
  <c r="B7" i="14"/>
  <c r="I33" i="14"/>
  <c r="I16" i="14"/>
  <c r="F18" i="14"/>
  <c r="F19" i="14"/>
  <c r="F20" i="14"/>
  <c r="F21" i="14"/>
  <c r="F23" i="14"/>
  <c r="F24" i="14"/>
  <c r="F25" i="14"/>
  <c r="F26" i="14"/>
  <c r="L41" i="15" l="1"/>
  <c r="C191" i="15"/>
  <c r="L6" i="15"/>
  <c r="L8" i="15" s="1"/>
  <c r="G33" i="14"/>
  <c r="B64" i="14" l="1"/>
  <c r="B38" i="14"/>
  <c r="B32" i="14"/>
  <c r="I19" i="13"/>
  <c r="I16" i="13"/>
  <c r="I35" i="13" s="1"/>
  <c r="B56" i="13"/>
  <c r="B33" i="13"/>
  <c r="B27" i="13"/>
  <c r="B7" i="13"/>
  <c r="B184" i="11"/>
  <c r="B155" i="11"/>
  <c r="B187" i="11" s="1"/>
  <c r="L33" i="11"/>
  <c r="L30" i="11"/>
  <c r="B34" i="11"/>
  <c r="L16" i="11"/>
  <c r="E184" i="11"/>
  <c r="D184" i="11"/>
  <c r="C184" i="11"/>
  <c r="E155" i="11"/>
  <c r="E187" i="11" s="1"/>
  <c r="D155" i="11"/>
  <c r="C155" i="11"/>
  <c r="B28" i="11"/>
  <c r="I27" i="12"/>
  <c r="B21" i="12"/>
  <c r="I19" i="12"/>
  <c r="B51" i="12"/>
  <c r="L3" i="11" l="1"/>
  <c r="L4" i="11" s="1"/>
  <c r="D187" i="11"/>
  <c r="C187" i="11"/>
  <c r="L6" i="11"/>
  <c r="B7" i="12"/>
  <c r="B27" i="12"/>
  <c r="E184" i="10"/>
  <c r="E187" i="10" s="1"/>
  <c r="D184" i="10"/>
  <c r="C184" i="10"/>
  <c r="B184" i="10"/>
  <c r="E155" i="10"/>
  <c r="D155" i="10"/>
  <c r="D187" i="10" s="1"/>
  <c r="C155" i="10"/>
  <c r="C187" i="10" s="1"/>
  <c r="B155" i="10"/>
  <c r="B187" i="10" s="1"/>
  <c r="L6" i="10" s="1"/>
  <c r="L30" i="10"/>
  <c r="B28" i="10"/>
  <c r="B34" i="10" s="1"/>
  <c r="L3" i="10" s="1"/>
  <c r="L4" i="10" s="1"/>
  <c r="L16" i="10"/>
  <c r="L42" i="8"/>
  <c r="L39" i="8"/>
  <c r="E184" i="8"/>
  <c r="E187" i="8" s="1"/>
  <c r="D184" i="8"/>
  <c r="C184" i="8"/>
  <c r="B184" i="8"/>
  <c r="E155" i="8"/>
  <c r="D155" i="8"/>
  <c r="C155" i="8"/>
  <c r="B155" i="8"/>
  <c r="B28" i="8"/>
  <c r="B34" i="8" s="1"/>
  <c r="L3" i="8" s="1"/>
  <c r="L4" i="8" s="1"/>
  <c r="L16" i="8"/>
  <c r="B57" i="9"/>
  <c r="L8" i="11" l="1"/>
  <c r="L33" i="10"/>
  <c r="L8" i="10"/>
  <c r="D187" i="8"/>
  <c r="C187" i="8"/>
  <c r="B187" i="8"/>
  <c r="L6" i="8" s="1"/>
  <c r="L8" i="8" s="1"/>
  <c r="I17" i="9"/>
  <c r="B27" i="9"/>
  <c r="B6" i="9"/>
  <c r="I26" i="9"/>
  <c r="B33" i="9"/>
  <c r="L31" i="7"/>
  <c r="L28" i="7"/>
  <c r="B34" i="7"/>
  <c r="B28" i="7"/>
  <c r="E187" i="7"/>
  <c r="E184" i="7"/>
  <c r="D184" i="7"/>
  <c r="C184" i="7"/>
  <c r="B184" i="7"/>
  <c r="E155" i="7"/>
  <c r="D155" i="7"/>
  <c r="C155" i="7"/>
  <c r="B155" i="7"/>
  <c r="L16" i="7"/>
  <c r="I27" i="6"/>
  <c r="B25" i="6"/>
  <c r="I19" i="6"/>
  <c r="I16" i="6"/>
  <c r="B31" i="6"/>
  <c r="B7" i="6"/>
  <c r="L33" i="5"/>
  <c r="C184" i="5"/>
  <c r="D184" i="5"/>
  <c r="E184" i="5"/>
  <c r="L31" i="5"/>
  <c r="B28" i="5"/>
  <c r="B34" i="5" s="1"/>
  <c r="B184" i="5"/>
  <c r="C155" i="5"/>
  <c r="D155" i="5"/>
  <c r="E155" i="5"/>
  <c r="B155" i="5"/>
  <c r="I36" i="9" l="1"/>
  <c r="L3" i="7"/>
  <c r="L4" i="7" s="1"/>
  <c r="B187" i="7"/>
  <c r="L6" i="7" s="1"/>
  <c r="L8" i="7" s="1"/>
  <c r="D187" i="7"/>
  <c r="C187" i="7"/>
  <c r="B187" i="5"/>
  <c r="D187" i="5"/>
  <c r="C187" i="5"/>
  <c r="L3" i="5"/>
  <c r="L4" i="5" s="1"/>
  <c r="L8" i="5" s="1"/>
  <c r="L16" i="5"/>
  <c r="I17" i="4"/>
  <c r="I31" i="4" s="1"/>
  <c r="B25" i="4"/>
  <c r="L6" i="5" l="1"/>
  <c r="E187" i="5"/>
  <c r="B31" i="4"/>
  <c r="B7" i="4"/>
  <c r="E184" i="3"/>
  <c r="B184" i="3" l="1"/>
  <c r="E155" i="3" l="1"/>
  <c r="E187" i="3" s="1"/>
  <c r="B28" i="3"/>
  <c r="B34" i="3" s="1"/>
  <c r="C155" i="3"/>
  <c r="C187" i="3" s="1"/>
  <c r="D155" i="3"/>
  <c r="D187" i="3" s="1"/>
  <c r="B155" i="3"/>
  <c r="B187" i="3" s="1"/>
  <c r="L6" i="3" s="1"/>
  <c r="L16" i="3"/>
  <c r="B22" i="2" l="1"/>
  <c r="I18" i="2"/>
  <c r="I26" i="2" s="1"/>
  <c r="B6" i="2"/>
  <c r="B28" i="2"/>
  <c r="I20" i="1"/>
  <c r="I27" i="1" s="1"/>
  <c r="B21" i="1"/>
  <c r="B5" i="1"/>
  <c r="B27" i="1" l="1"/>
  <c r="L3" i="3"/>
  <c r="L4" i="3" s="1"/>
  <c r="L8" i="3" s="1"/>
  <c r="L30" i="3"/>
  <c r="L28" i="3"/>
</calcChain>
</file>

<file path=xl/sharedStrings.xml><?xml version="1.0" encoding="utf-8"?>
<sst xmlns="http://schemas.openxmlformats.org/spreadsheetml/2006/main" count="3224" uniqueCount="522">
  <si>
    <t>Receipts:</t>
  </si>
  <si>
    <t>Amount</t>
  </si>
  <si>
    <t xml:space="preserve">Due to Lloyds charging for each cheque </t>
  </si>
  <si>
    <t>Payments to the same payee will be amalgamated into one cheque (see below)</t>
  </si>
  <si>
    <t>Chq no</t>
  </si>
  <si>
    <t>Payee</t>
  </si>
  <si>
    <t xml:space="preserve">Payments </t>
  </si>
  <si>
    <t>Total of cheque</t>
  </si>
  <si>
    <t>Payments:</t>
  </si>
  <si>
    <t xml:space="preserve">General </t>
  </si>
  <si>
    <t>General</t>
  </si>
  <si>
    <t>K Aldridge wages</t>
  </si>
  <si>
    <t>K Aldridge expenses</t>
  </si>
  <si>
    <t>K Aldridge office allowance</t>
  </si>
  <si>
    <t>Current Account:</t>
  </si>
  <si>
    <t>Deposit Account:</t>
  </si>
  <si>
    <t xml:space="preserve">TOTAL: </t>
  </si>
  <si>
    <t>Skipton Building Society</t>
  </si>
  <si>
    <t xml:space="preserve">Current Balance:  </t>
  </si>
  <si>
    <t>P3</t>
  </si>
  <si>
    <t>Legal Fees</t>
  </si>
  <si>
    <t>Sherford 106 Contribution to Brixton Parish Council</t>
  </si>
  <si>
    <t xml:space="preserve">Brixstix funds </t>
  </si>
  <si>
    <t>Brixton History Group</t>
  </si>
  <si>
    <t>Cofflete Creek (s106 funds)</t>
  </si>
  <si>
    <t>Available to be claimed - s106</t>
  </si>
  <si>
    <t>Yealm Community Energy - 2022 Grant (Bee Wild)</t>
  </si>
  <si>
    <t xml:space="preserve"> </t>
  </si>
  <si>
    <t>Green Fund</t>
  </si>
  <si>
    <t>Community Emergency Plan Grant</t>
  </si>
  <si>
    <t>Community Amenity Space (Cofflete) Comm Tog Fund</t>
  </si>
  <si>
    <t>River Yealm Water Quality  (annual 2022)</t>
  </si>
  <si>
    <t>VAT has been claimed back</t>
  </si>
  <si>
    <t>River Yealm Water Quality (annual  2024)</t>
  </si>
  <si>
    <t>Note 1 - River Yealm</t>
  </si>
  <si>
    <t>River Yealm Water Quality (annual 2025)</t>
  </si>
  <si>
    <t>Note 2 - River Yealm</t>
  </si>
  <si>
    <t>River Yealm Water Quality - River Fly 2025</t>
  </si>
  <si>
    <t>Silverbridge Way expansion</t>
  </si>
  <si>
    <t>Cost of Living Crisis</t>
  </si>
  <si>
    <t>Total of Fund allocated</t>
  </si>
  <si>
    <t>Notes</t>
  </si>
  <si>
    <t xml:space="preserve">1. River Yealm Water Quality Working Group funds are being collected by BPC </t>
  </si>
  <si>
    <t xml:space="preserve">(contributions will be received from 6 riparian parishes - </t>
  </si>
  <si>
    <t xml:space="preserve">BPC, YPC, N&amp;N, WPC, Cornwood and Sparkwell) - BPC will hold these funds </t>
  </si>
  <si>
    <t>2. River Yealm Annual 2025 contribution is £125.00</t>
  </si>
  <si>
    <t>River Yealm River Fly 2025 contribution is £317.00</t>
  </si>
  <si>
    <t>Therfore monies BPC will receive from 6 riparian parishes are £442.00</t>
  </si>
  <si>
    <t xml:space="preserve">BPC Contribution is now included in the above figures </t>
  </si>
  <si>
    <t>Monthly Finance Report Financial 2025 / 2026</t>
  </si>
  <si>
    <t>K Aldridge - reimburse April zoom</t>
  </si>
  <si>
    <t>BPC pension contribution (April)</t>
  </si>
  <si>
    <t>17th April 2025</t>
  </si>
  <si>
    <t>30th April 2025</t>
  </si>
  <si>
    <t>Vice Chair - Cllr M Wills</t>
  </si>
  <si>
    <t>DALC - Cyber Awareness Training - 3 modules x 10</t>
  </si>
  <si>
    <t>E Hitchins - Mileage</t>
  </si>
  <si>
    <t>SHDC - Payroll services 2024 / 2025 - collected by DD</t>
  </si>
  <si>
    <t xml:space="preserve">The Foxhound - Warm Hub Jan, Feb and March </t>
  </si>
  <si>
    <t>Rev T Filtness - Community Support HelpBox</t>
  </si>
  <si>
    <t>Vision ICT - Email hosted accounts x 10</t>
  </si>
  <si>
    <t xml:space="preserve">P Harvey - Grounds Maintenance April </t>
  </si>
  <si>
    <t>Statement  balance at 19th March 2025</t>
  </si>
  <si>
    <t>DALC</t>
  </si>
  <si>
    <t>E Hitchins</t>
  </si>
  <si>
    <t xml:space="preserve">SHDC </t>
  </si>
  <si>
    <t>The Foxhound</t>
  </si>
  <si>
    <t>Rev T Filtness</t>
  </si>
  <si>
    <t>Vision ICT</t>
  </si>
  <si>
    <t>K Aldridge</t>
  </si>
  <si>
    <t>Peninsula Pensions</t>
  </si>
  <si>
    <t xml:space="preserve">P Harvey </t>
  </si>
  <si>
    <t>South Hams Community Action  (2024/2025 financial yr)</t>
  </si>
  <si>
    <t>DD</t>
  </si>
  <si>
    <t>K Aldridge - reimburse May zoom</t>
  </si>
  <si>
    <t>BPC pension contribution (May)</t>
  </si>
  <si>
    <t>P Harvey - Grounds Maintenance May</t>
  </si>
  <si>
    <t>The Foxhound - Warm hub donations</t>
  </si>
  <si>
    <t xml:space="preserve">Cost of Living </t>
  </si>
  <si>
    <t>Feoffee Trust - Grant for Cost of Living Crisis Group</t>
  </si>
  <si>
    <t>DALC - 2025/2026 subscription to DALC &amp; NALC</t>
  </si>
  <si>
    <t>BCA - Room Hire 30th April</t>
  </si>
  <si>
    <t>BCA</t>
  </si>
  <si>
    <t>K Aldridge - reimburse Sherford Room Hire</t>
  </si>
  <si>
    <t>Mrs A Kay - reimburse Community Suport Helpbox</t>
  </si>
  <si>
    <t>K Aldridge - reimburse Public Consultation flyers</t>
  </si>
  <si>
    <t xml:space="preserve"> Chair - Cllr E Hitchins</t>
  </si>
  <si>
    <t>21st May 2025</t>
  </si>
  <si>
    <t xml:space="preserve">Awaiting contributions from Yealmpton and Sparkwell for 2025 </t>
  </si>
  <si>
    <t>J Friend Garden Services (painting bollards)</t>
  </si>
  <si>
    <t>J Friend</t>
  </si>
  <si>
    <t xml:space="preserve"> A Kay</t>
  </si>
  <si>
    <t>RECEIPTS</t>
  </si>
  <si>
    <t>Add receipts so far during 2024/2025</t>
  </si>
  <si>
    <t>BrixtonDevon Website contrib from BCA</t>
  </si>
  <si>
    <t>BrixtonDevon Website contrib from Feoffee</t>
  </si>
  <si>
    <t>Less payments so far during  2024/2025</t>
  </si>
  <si>
    <t>Cost of Living Crisis (DCC grant 2024)</t>
  </si>
  <si>
    <t xml:space="preserve">Fund balance carried forward </t>
  </si>
  <si>
    <t xml:space="preserve">Cost of Living Crisis - Library Support Fund </t>
  </si>
  <si>
    <t>Community Emergency Plan</t>
  </si>
  <si>
    <t>Represented by bank reconciliation</t>
  </si>
  <si>
    <t xml:space="preserve">DCC Grass Cutting </t>
  </si>
  <si>
    <t>Grants/Donations</t>
  </si>
  <si>
    <t>Bank statement balance</t>
  </si>
  <si>
    <t>Interst Skipton</t>
  </si>
  <si>
    <t>Lloyds Current Account</t>
  </si>
  <si>
    <t>Interest Lloyds Deposit</t>
  </si>
  <si>
    <t>Lloyds Deposit Account</t>
  </si>
  <si>
    <t>Locality Funding</t>
  </si>
  <si>
    <t>3rd April 2025</t>
  </si>
  <si>
    <t xml:space="preserve">Skipton </t>
  </si>
  <si>
    <t>Miscellaneous</t>
  </si>
  <si>
    <t>Neighbourhood Plan</t>
  </si>
  <si>
    <t>Less unpresented cheques</t>
  </si>
  <si>
    <t>River Yealm Water Quality (annual 2024)</t>
  </si>
  <si>
    <t>River Yealm Water Quality (River Fly)</t>
  </si>
  <si>
    <t>River Yealm Water Quality (Cllr MAcKay)</t>
  </si>
  <si>
    <t>River Yealm Water Quality (RiverFly 2025)</t>
  </si>
  <si>
    <t>s106 re Cofflete</t>
  </si>
  <si>
    <t>South Hams Community Action - refund of grant</t>
  </si>
  <si>
    <t>VAT repayment</t>
  </si>
  <si>
    <t>Yealmpton Silverbridge Way Contrib</t>
  </si>
  <si>
    <t>Sub Total</t>
  </si>
  <si>
    <t xml:space="preserve">Add </t>
  </si>
  <si>
    <t>Precept</t>
  </si>
  <si>
    <t>Precept (2nd installment)</t>
  </si>
  <si>
    <t>Transfer to Lloyds</t>
  </si>
  <si>
    <t>Transfer Skipton</t>
  </si>
  <si>
    <t>Total Receipts</t>
  </si>
  <si>
    <t>Updated bank balance at 19th March 2025</t>
  </si>
  <si>
    <t>PAYMENTS</t>
  </si>
  <si>
    <t>Net</t>
  </si>
  <si>
    <t>VAT</t>
  </si>
  <si>
    <t>Annual Budget</t>
  </si>
  <si>
    <t>Clerk</t>
  </si>
  <si>
    <t>Clerk Expenses</t>
  </si>
  <si>
    <t xml:space="preserve">Clerk Salary </t>
  </si>
  <si>
    <t>Clerk Office Allowance</t>
  </si>
  <si>
    <t>Clerk Training</t>
  </si>
  <si>
    <t xml:space="preserve">Councillor </t>
  </si>
  <si>
    <t>Councillor Expenses</t>
  </si>
  <si>
    <t>Councillor Training</t>
  </si>
  <si>
    <t>Audit</t>
  </si>
  <si>
    <t>Internal Audit</t>
  </si>
  <si>
    <t>External audit</t>
  </si>
  <si>
    <t>Admin/Insurance/Legal/Banking</t>
  </si>
  <si>
    <t>HMRC Payments</t>
  </si>
  <si>
    <t>Insurance</t>
  </si>
  <si>
    <t>Legal &amp; Professional Fees</t>
  </si>
  <si>
    <t>Room Hire (Brixton)</t>
  </si>
  <si>
    <t>Room Hire (Sherford)</t>
  </si>
  <si>
    <t>S137</t>
  </si>
  <si>
    <t>SHDC Payroll</t>
  </si>
  <si>
    <t>SHDC Elections</t>
  </si>
  <si>
    <t>Lloyds Bank Charges</t>
  </si>
  <si>
    <t>Subscriptions</t>
  </si>
  <si>
    <t>DALC Subscription</t>
  </si>
  <si>
    <t>IDALC Subscription</t>
  </si>
  <si>
    <t>SLCC Subscription</t>
  </si>
  <si>
    <t>Data Protection Registration Fee</t>
  </si>
  <si>
    <t>Donations</t>
  </si>
  <si>
    <t>Cncl Voluntary Services</t>
  </si>
  <si>
    <t>Samaritans</t>
  </si>
  <si>
    <t>Citizens Advice South Hams</t>
  </si>
  <si>
    <t>Ivybridge Ring n Ride</t>
  </si>
  <si>
    <t>Brixton / Yealmpton Youth / Scouts</t>
  </si>
  <si>
    <t>Brixton / Yealmpton Brownies / Rainbows</t>
  </si>
  <si>
    <t>Elburton Brownies / Guides</t>
  </si>
  <si>
    <t>RBL - Parish Wreath</t>
  </si>
  <si>
    <t>St Marys Lighting</t>
  </si>
  <si>
    <t>Dementia Friendly Parishes</t>
  </si>
  <si>
    <t>Yealmpton &amp; Brixton Community Friendship Project</t>
  </si>
  <si>
    <t>St Mary's - 6 x year group awards</t>
  </si>
  <si>
    <t>Sherford School</t>
  </si>
  <si>
    <t>Chairman's Allowance</t>
  </si>
  <si>
    <t xml:space="preserve">Brixton Magazine Publication </t>
  </si>
  <si>
    <t>Brixton Feoffee Trust - Amenity Areas</t>
  </si>
  <si>
    <t>Technology</t>
  </si>
  <si>
    <t>BPC email addresses</t>
  </si>
  <si>
    <t>Transfer to gov.uk website and emails</t>
  </si>
  <si>
    <t xml:space="preserve">Zoom </t>
  </si>
  <si>
    <t xml:space="preserve">BrixtonDevon website administration </t>
  </si>
  <si>
    <t>Hosting Fee / Domain name x 2</t>
  </si>
  <si>
    <t>Maintenance / Amenity Work</t>
  </si>
  <si>
    <t>Contractor Silverbridge Way Footpath</t>
  </si>
  <si>
    <t>Silverbridge Way (additional work)</t>
  </si>
  <si>
    <t>Contractor for grass</t>
  </si>
  <si>
    <t xml:space="preserve">Contractor for additional grass bottom RLH </t>
  </si>
  <si>
    <t>Maintain The Green</t>
  </si>
  <si>
    <t xml:space="preserve">Plants for additional planters A379 </t>
  </si>
  <si>
    <t>Additional planter - Winstone Lane bus shelter</t>
  </si>
  <si>
    <t>Highway Signs</t>
  </si>
  <si>
    <t>Highway Repairs</t>
  </si>
  <si>
    <t>Drainage Works</t>
  </si>
  <si>
    <t>Salt / Sand for Emergency use</t>
  </si>
  <si>
    <t>Contractor for cleaning bus shelter</t>
  </si>
  <si>
    <t>Printing</t>
  </si>
  <si>
    <t>Parish Publicity &amp; Newsletter</t>
  </si>
  <si>
    <t>Footpath leaflet reprint</t>
  </si>
  <si>
    <t xml:space="preserve">BPC projects </t>
  </si>
  <si>
    <t>Brixton Parish Environment Working Group</t>
  </si>
  <si>
    <t xml:space="preserve">Brixstix waste collection </t>
  </si>
  <si>
    <t>Chapter 8 Training</t>
  </si>
  <si>
    <t>Traffic Management for Community Wardens</t>
  </si>
  <si>
    <t>ID cards and lanyards</t>
  </si>
  <si>
    <t>Local Council Award Scheme</t>
  </si>
  <si>
    <t>Additonal footpath work</t>
  </si>
  <si>
    <t>Neigh / Sport &amp; Rec Plan Room Hire</t>
  </si>
  <si>
    <t>Telephone Boxes / Defibrilators maintenance</t>
  </si>
  <si>
    <t>Tree Plaques for Coronation</t>
  </si>
  <si>
    <t xml:space="preserve">Land at Cofflete </t>
  </si>
  <si>
    <t>River Yealm Water Quality (annual)</t>
  </si>
  <si>
    <t xml:space="preserve">Sherford </t>
  </si>
  <si>
    <t>VAS</t>
  </si>
  <si>
    <t>VAS - Computer for statistics</t>
  </si>
  <si>
    <t>Purchase of new solar VAS</t>
  </si>
  <si>
    <t>Village Improvements</t>
  </si>
  <si>
    <t>Victorian Lamppost</t>
  </si>
  <si>
    <t>Transfer from Lloyds</t>
  </si>
  <si>
    <t>TOTAL</t>
  </si>
  <si>
    <t>BPC Projects (funded by grants)</t>
  </si>
  <si>
    <t>Cost of Living Crisis (DCC Grant)</t>
  </si>
  <si>
    <t>FP 26 (s106 funding)</t>
  </si>
  <si>
    <t>Land at Cofflete (Comm Tog Funding)</t>
  </si>
  <si>
    <t>Land at Cofflee (s106 funding)</t>
  </si>
  <si>
    <t>29th May 2025</t>
  </si>
  <si>
    <t>Gross</t>
  </si>
  <si>
    <t xml:space="preserve">BPC  Employer Contribution </t>
  </si>
  <si>
    <t>BPC Employee Contribution</t>
  </si>
  <si>
    <t>Balance of accounts brought forward 1 April 2025</t>
  </si>
  <si>
    <t>19th May 2025</t>
  </si>
  <si>
    <t xml:space="preserve">St Marys Churchyard maintenance </t>
  </si>
  <si>
    <t xml:space="preserve">BPC Website </t>
  </si>
  <si>
    <t>General maintenance / Street Sweeping</t>
  </si>
  <si>
    <t>Community Emergency Plan (Brixton)</t>
  </si>
  <si>
    <t>COmmunity Emergency Plan (Sherford)</t>
  </si>
  <si>
    <t xml:space="preserve"> Noticeboard - Brixton</t>
  </si>
  <si>
    <t xml:space="preserve">Noticeboard - Sherford </t>
  </si>
  <si>
    <t>Green Projects</t>
  </si>
  <si>
    <t>Bee Friendly YCE)</t>
  </si>
  <si>
    <t xml:space="preserve">Footpaths </t>
  </si>
  <si>
    <t xml:space="preserve">Cofflete </t>
  </si>
  <si>
    <t>River Yealm</t>
  </si>
  <si>
    <t>Cllr MacKay Grant</t>
  </si>
  <si>
    <t xml:space="preserve">River Fly Project </t>
  </si>
  <si>
    <t>River Yealm annual running costs</t>
  </si>
  <si>
    <t>Street Sweeping</t>
  </si>
  <si>
    <t>YCE Grant</t>
  </si>
  <si>
    <t xml:space="preserve">Total of projects funded by grants </t>
  </si>
  <si>
    <t>Cost of Living (BPC Grant)</t>
  </si>
  <si>
    <t xml:space="preserve">TOTAL </t>
  </si>
  <si>
    <t>PRECEPT</t>
  </si>
  <si>
    <t>K Aldridge - reimburse June zoom</t>
  </si>
  <si>
    <t>BPC pension contribution (June)</t>
  </si>
  <si>
    <t>P Harvey - Grounds Maintenance June</t>
  </si>
  <si>
    <t>REACH - 4 x bus shelters (April)</t>
  </si>
  <si>
    <t>P Vassallo (Internal Audit 2024 2025)</t>
  </si>
  <si>
    <t>K Aldridge reimburse Data Protection Fee ICO</t>
  </si>
  <si>
    <t>Community First Trading Ltd (BPC Insurance)</t>
  </si>
  <si>
    <t>Rev T Filtness reimburse Community Support Helpbox</t>
  </si>
  <si>
    <t xml:space="preserve">BCA Room Hire </t>
  </si>
  <si>
    <t>K Aldridge reimburse The Printing Press (Footpath Leaflet)</t>
  </si>
  <si>
    <t>HMRC - Q1</t>
  </si>
  <si>
    <t>25th June 2025</t>
  </si>
  <si>
    <t>BPC - Grant for Cost of Living Crisis Group (Budget 25/26)</t>
  </si>
  <si>
    <t>VAT refund (Oct 2024 - March 2025)</t>
  </si>
  <si>
    <t xml:space="preserve">Precept - 1st Installment </t>
  </si>
  <si>
    <t>J Friend (repair bench Steer Point Road)</t>
  </si>
  <si>
    <t xml:space="preserve">Community First Trading </t>
  </si>
  <si>
    <t>REACH</t>
  </si>
  <si>
    <t>P Vassallo</t>
  </si>
  <si>
    <t>Peninsula Pension</t>
  </si>
  <si>
    <t>HMRC</t>
  </si>
  <si>
    <t>P Harvey</t>
  </si>
  <si>
    <t>Statement  balance at 3rd April 2025</t>
  </si>
  <si>
    <t>30th June 2025</t>
  </si>
  <si>
    <t>*</t>
  </si>
  <si>
    <t>19th June</t>
  </si>
  <si>
    <t>K Aldridge - reimburse July zoom</t>
  </si>
  <si>
    <t>BPC pension contribution (July)</t>
  </si>
  <si>
    <t>Western Web - renewal of domain for 2 yrs</t>
  </si>
  <si>
    <t>Vision ICT - BPC website hotsing / support Sept 2025/Aug 2027</t>
  </si>
  <si>
    <t xml:space="preserve">General          </t>
  </si>
  <si>
    <t>3.  Western Web - this is brixtondevon website</t>
  </si>
  <si>
    <t xml:space="preserve">This will be split 3 ways - BPC, BCA and Feoffee Trust </t>
  </si>
  <si>
    <t xml:space="preserve">BPC will pay the whole invoioce </t>
  </si>
  <si>
    <t>General           Note 3</t>
  </si>
  <si>
    <t>K Aldridge - reimburse Sherford Room Hire (July BPC meeting)</t>
  </si>
  <si>
    <t>K Aldridge - Administration of Brixtondevon website Jan-June 2025</t>
  </si>
  <si>
    <t>E Hitchins - reimburse mileage - Ivybridge / Totnes meetings</t>
  </si>
  <si>
    <t>E Hitchins - reimburse Chairman's allowance</t>
  </si>
  <si>
    <t xml:space="preserve">K Aldridge - reimburse 12 x £20 Waterstone vouchers </t>
  </si>
  <si>
    <t>Western Web</t>
  </si>
  <si>
    <t xml:space="preserve"> E Hitchins</t>
  </si>
  <si>
    <t>19th June 2025</t>
  </si>
  <si>
    <t>P Harvey - Grounds Maintenance July</t>
  </si>
  <si>
    <t>16th July 2025</t>
  </si>
  <si>
    <t>G Pilbeam TA Landscape, Construction &amp; Design - Silverbridge Way</t>
  </si>
  <si>
    <t xml:space="preserve">G Pilbeam </t>
  </si>
  <si>
    <t>TA Landscape, Constr &amp; Design</t>
  </si>
  <si>
    <t>4th August 2025</t>
  </si>
  <si>
    <t>19th July 2025</t>
  </si>
  <si>
    <t>K Aldridge - reimburse August zoom</t>
  </si>
  <si>
    <t>BPC pension contribution (August)</t>
  </si>
  <si>
    <t>Rev T Filtness - reimburse Community Support Helpbox</t>
  </si>
  <si>
    <t>REACH - 2nd July (4 x bus shelter)</t>
  </si>
  <si>
    <t>The Foxhound - Warm Hub April, May, June</t>
  </si>
  <si>
    <t>E Hitchins - Chair BPC</t>
  </si>
  <si>
    <t>18th July 2025</t>
  </si>
  <si>
    <t xml:space="preserve">P Harvey - Grounds Maintenance August </t>
  </si>
  <si>
    <t>BCA - Western Web Domain Name contribution</t>
  </si>
  <si>
    <t>Brixton Feoffee Trust - Western Web Domain Name contribution</t>
  </si>
  <si>
    <t>BCA - Brixton Community Room Hire - July 2025</t>
  </si>
  <si>
    <t>BCA - Brixton Community Room Hire - June 2025</t>
  </si>
  <si>
    <t>NALC - LCAS Registration Fee</t>
  </si>
  <si>
    <t>A Kay - reimburse Community Support HelpBox</t>
  </si>
  <si>
    <t>BPC meeting Monday 18th August 2025</t>
  </si>
  <si>
    <t>Eddie Church (Cofflete works - Bird Hide/Path and Safety Tree Works</t>
  </si>
  <si>
    <t>Cofflete 106 &amp; General</t>
  </si>
  <si>
    <t>PKF Littlejohn</t>
  </si>
  <si>
    <t>PKF Littlejohn (External Audit 2024 / 2025)</t>
  </si>
  <si>
    <t>2499`</t>
  </si>
  <si>
    <t>A Kay</t>
  </si>
  <si>
    <t>NALC</t>
  </si>
  <si>
    <t>E Church</t>
  </si>
  <si>
    <t>18th August 2025</t>
  </si>
  <si>
    <t xml:space="preserve">19th August </t>
  </si>
  <si>
    <t>K Aldridge - reimburse September zoom</t>
  </si>
  <si>
    <t>BPC pension contribution (September)</t>
  </si>
  <si>
    <t>P Harvey - Grounds Maintenance September</t>
  </si>
  <si>
    <t>SHDC - Precept - 2nd installment</t>
  </si>
  <si>
    <t>s106 Cofflete &amp; General</t>
  </si>
  <si>
    <t>SHDC - s106 fuinndg for Cofflete project</t>
  </si>
  <si>
    <t>Feoffee Trust - Cost of Living Grant</t>
  </si>
  <si>
    <t>Cost of Living</t>
  </si>
  <si>
    <t>BCA - Brixton Community Room Hire - August 2025</t>
  </si>
  <si>
    <t>REACH - 2nd September (4 x bus shelter)</t>
  </si>
  <si>
    <t>E Hitchins - expenses incurred -  Traffic meeting refreshments</t>
  </si>
  <si>
    <t>19th August 2025</t>
  </si>
  <si>
    <t>M Wills - Vice Chair BPC</t>
  </si>
  <si>
    <t>Wednesday 24th September 2025</t>
  </si>
  <si>
    <t>HMRC - Qtr 2</t>
  </si>
  <si>
    <t>19th September</t>
  </si>
  <si>
    <t>19th September 2025</t>
  </si>
  <si>
    <t>BCA - Brixton Community Room Hire - September 2025</t>
  </si>
  <si>
    <t>K Aldridge - reimburse Sherford Room Hire (Oct meeting)</t>
  </si>
  <si>
    <t xml:space="preserve">E Hitchins - mileage Exeter DALC conference </t>
  </si>
  <si>
    <t>BPC pension contribution (October)</t>
  </si>
  <si>
    <t>P Harvey - Grounds Maintenance October</t>
  </si>
  <si>
    <t>E Arran - reimburse expenses The Green flower pots</t>
  </si>
  <si>
    <t>Western Web - annual renewal of web space (BrixtonDevon)</t>
  </si>
  <si>
    <t>General (Note 3)</t>
  </si>
  <si>
    <t>3.  This payment is split 3 ways - Brixton Community Association &amp; Brixton Feoffee</t>
  </si>
  <si>
    <t>Wednesday 22nd October 2025</t>
  </si>
  <si>
    <t xml:space="preserve">DALC  - E-learning 10xStandards in Public Life training </t>
  </si>
  <si>
    <t>General (Note 4)</t>
  </si>
  <si>
    <t>4. This payment will be reimbursed with the YCE Grant obtained</t>
  </si>
  <si>
    <t xml:space="preserve">Thorpe Trees - Cofflete Mill planting </t>
  </si>
  <si>
    <t>E Hitchins - mileage Totnes South Hams Dementia Forum</t>
  </si>
  <si>
    <t>The Foxhound - Warm Hub July. Aug and Sept</t>
  </si>
  <si>
    <t>Brixton Feoffee Trust - 1/3 payment for BrixtonDevon website</t>
  </si>
  <si>
    <t>BCA - 1/3 payment for BrixtonDevom website</t>
  </si>
  <si>
    <t>Mrs A Kay</t>
  </si>
  <si>
    <t xml:space="preserve">BCA </t>
  </si>
  <si>
    <t xml:space="preserve">K Aldridge </t>
  </si>
  <si>
    <t>K Aldridge - reimburse October zoom</t>
  </si>
  <si>
    <t>E Arran</t>
  </si>
  <si>
    <t>Thorpe Trees</t>
  </si>
  <si>
    <t xml:space="preserve">Trust </t>
  </si>
  <si>
    <t xml:space="preserve">DCC Grass Cutting contribution </t>
  </si>
  <si>
    <t xml:space="preserve"> A Kay - reimburse cost of wreath </t>
  </si>
  <si>
    <t>Rev T Filtness - reimburse Community Support HelpBox</t>
  </si>
  <si>
    <t xml:space="preserve">K Aldridge - reimburse cost of printer </t>
  </si>
  <si>
    <t>BPC pension contribution (November)</t>
  </si>
  <si>
    <t>P Harvey - Grounds Maintenance November</t>
  </si>
  <si>
    <t>Ivybridge &amp; District Community Transport</t>
  </si>
  <si>
    <t>Dementia Friendly Parishes Around The Yealm</t>
  </si>
  <si>
    <t>1st Yealm Brownies / Rainbows</t>
  </si>
  <si>
    <t>1st Elburton Brownies / Guides</t>
  </si>
  <si>
    <t>St Mary's</t>
  </si>
  <si>
    <t>K Aldridge - reimburse November zoom</t>
  </si>
  <si>
    <t>YEM (Yealm Estuary to Moor)</t>
  </si>
  <si>
    <t>River Yealm Annual 2025 contribution is £125.00</t>
  </si>
  <si>
    <t>support for RiverFly project which will be taken from ringfenced funds (RiverFly 2025)</t>
  </si>
  <si>
    <t>Wednesday 26th November 2025</t>
  </si>
  <si>
    <t>VAT refund April - end September 2025</t>
  </si>
  <si>
    <t>YCE - Cofflete grant for planting</t>
  </si>
  <si>
    <t>YCE Grant 2025</t>
  </si>
  <si>
    <t>A Hawkins (reimburse invoices River Yealm)</t>
  </si>
  <si>
    <t>See note 1</t>
  </si>
  <si>
    <t>See note 1a</t>
  </si>
  <si>
    <t>See note 1b</t>
  </si>
  <si>
    <t xml:space="preserve">1a) Invoice re'd from YEM - this is River Yealm Water Quality Working Group </t>
  </si>
  <si>
    <t>This will be paid from annual 2022 and annual 2023</t>
  </si>
  <si>
    <t xml:space="preserve">1b) Invoice rec'd from A Hawkins with invoices forRiver Yealm Water Quality </t>
  </si>
  <si>
    <t xml:space="preserve">Working Group  cameras and sonde £312.32 and invoices for domain &amp; website </t>
  </si>
  <si>
    <t xml:space="preserve">charges £148.20 - total £460.52  </t>
  </si>
  <si>
    <t>River Yealm ( note 1b)</t>
  </si>
  <si>
    <t>River Yealm (note 1a)</t>
  </si>
  <si>
    <t>Friends of Sherford Country Park - bluebells for Cofflete</t>
  </si>
  <si>
    <t>YCE - Bee Wild Grant</t>
  </si>
  <si>
    <t>Kirstie Aldridge</t>
  </si>
  <si>
    <t>YEM</t>
  </si>
  <si>
    <t>A Hawkins</t>
  </si>
  <si>
    <t>Friends of Sherford Country Park</t>
  </si>
  <si>
    <t>17th October 2025</t>
  </si>
  <si>
    <t>This figure will be £2 in credit once funds rec'd from YPC and Sparkwell</t>
  </si>
  <si>
    <t>Brixton Scout Group</t>
  </si>
  <si>
    <t>A Kay - reimburse Community Support Helpbox</t>
  </si>
  <si>
    <t>S Axell - reimburse Community Support HelpBox</t>
  </si>
  <si>
    <t>BPC pension contribution (December)</t>
  </si>
  <si>
    <t>19th November 2025</t>
  </si>
  <si>
    <t>Land at Cofflete additional planting (YCE Grant)</t>
  </si>
  <si>
    <t>Contractor for additional grass- top of Winstone Lane</t>
  </si>
  <si>
    <t>Cofflete planting (YCE Grant)</t>
  </si>
  <si>
    <t xml:space="preserve">Printer </t>
  </si>
  <si>
    <t>19th November</t>
  </si>
  <si>
    <t>Updated bank balance at 19th November 2025</t>
  </si>
  <si>
    <t>YEM Projcet - financed by River Yealm Water Quality Group</t>
  </si>
  <si>
    <t xml:space="preserve">Land at Cofflete additional planting - bluebells from Sherford </t>
  </si>
  <si>
    <t>Stop placed on chq - replacement issued</t>
  </si>
  <si>
    <t>Plympton Foodbank</t>
  </si>
  <si>
    <t>Brixton Feoffee Trust - maintenance assistance</t>
  </si>
  <si>
    <t xml:space="preserve">BCA - Room Hire November </t>
  </si>
  <si>
    <t>The Foxhound - Warm Hub</t>
  </si>
  <si>
    <t>The Foxhound - Book sale</t>
  </si>
  <si>
    <t xml:space="preserve">Book Sale - Community Project </t>
  </si>
  <si>
    <t>HMRC Q3</t>
  </si>
  <si>
    <t>YPC - River Yealm Contribution</t>
  </si>
  <si>
    <t>River Yealm - split annual / River Fly</t>
  </si>
  <si>
    <t xml:space="preserve">Book Sale - Community Prroject </t>
  </si>
  <si>
    <t xml:space="preserve">Awaiting contribution from Sparkwell for 2025 </t>
  </si>
  <si>
    <t>Brixton Feoffee Trust</t>
  </si>
  <si>
    <t>S Axell</t>
  </si>
  <si>
    <t>Ratified Wednesday 28th January 2025</t>
  </si>
  <si>
    <t xml:space="preserve">Landscape Construction &amp; Design - Silverbridge Way </t>
  </si>
  <si>
    <t>Landscape Construction</t>
  </si>
  <si>
    <t>&amp; Design</t>
  </si>
  <si>
    <t>19th December 2025</t>
  </si>
  <si>
    <t xml:space="preserve">Book sale proceeds </t>
  </si>
  <si>
    <t>Add receipts so far during 2025/2026</t>
  </si>
  <si>
    <t>Less payments so far during  2025/2026</t>
  </si>
  <si>
    <t>Updated bank balance at 19th December 2025</t>
  </si>
  <si>
    <t>K Aldridge - reimburse January zoom</t>
  </si>
  <si>
    <t>BPC pension contribution (January)</t>
  </si>
  <si>
    <t>REACH (bus shelters 28/10)</t>
  </si>
  <si>
    <t>The Foxhound (Warm Hub Oct, Nov and Dec 2025)</t>
  </si>
  <si>
    <t>K Aldridge reimburse Sherford Room Hire</t>
  </si>
  <si>
    <t>SLCC membership 2026</t>
  </si>
  <si>
    <t>K Aldridge reimburse purchase of 5 grit scoops</t>
  </si>
  <si>
    <t>K Aldridge reimburse purchase of 3 grit boxes</t>
  </si>
  <si>
    <t xml:space="preserve"> Wednesday 28th January 2025</t>
  </si>
  <si>
    <t>Marcus Cane Welding &amp; Fabrication (bus shelter skirting)</t>
  </si>
  <si>
    <t>DCC P3 2025 / 2026 minor maintenance grant</t>
  </si>
  <si>
    <t>S Tapper</t>
  </si>
  <si>
    <t>Replace chq 2440</t>
  </si>
  <si>
    <t>K Aldridge - Administration of Brixton Devon July-Dec 2025</t>
  </si>
  <si>
    <t>S Axell - reimburse Community Support Helpbox</t>
  </si>
  <si>
    <t>SLCC</t>
  </si>
  <si>
    <t>M Cane</t>
  </si>
  <si>
    <t>E Hitchins - reimburse Chairmans Allowance (gifts)</t>
  </si>
  <si>
    <t>E Hitchins - reimburse plaque for memorial seat</t>
  </si>
  <si>
    <t>plus £20.98 not included in this report</t>
  </si>
  <si>
    <t>YPC - Silverbridge (1/2 payment of 2026 maintenance)</t>
  </si>
  <si>
    <t>K Aldridge - reimburse February zoom</t>
  </si>
  <si>
    <t>BPC pension contribution (February)</t>
  </si>
  <si>
    <t xml:space="preserve"> Wednesday 25th February 2026</t>
  </si>
  <si>
    <t>K Aldridge - reimburse magnetic sleeves Sherford noticeboard</t>
  </si>
  <si>
    <t>K Aldridge - reimburse signs for grit bins</t>
  </si>
  <si>
    <t>K Aldridge - reimburse defibrillator pad</t>
  </si>
  <si>
    <t>Silverbridge Way</t>
  </si>
  <si>
    <t>E Hitchins - reimburse fee - discussion with SHDC Planning Officer</t>
  </si>
  <si>
    <t>NALC - LCAS Award Scheme</t>
  </si>
  <si>
    <t>S Axell - Community Support HelpBox</t>
  </si>
  <si>
    <t>19th January 2026</t>
  </si>
  <si>
    <t xml:space="preserve">19th January </t>
  </si>
  <si>
    <t>Bus Shelter skirt</t>
  </si>
  <si>
    <t>Memorial Plaque</t>
  </si>
  <si>
    <t>Prev Chq 2440</t>
  </si>
  <si>
    <t>E Hitchins - mileage expenses South Hams Dementia Forum</t>
  </si>
  <si>
    <t>E Hitchins - Chairmans Allowance reimburse refreshments Silverbridge Way</t>
  </si>
  <si>
    <t>K Aldridge - reimburse LED Beacon Bar for Community Road Warden</t>
  </si>
  <si>
    <t>K Aldridge - reimburse 5xWarning lights &amp; 10xbatteries Comm Road Warden)</t>
  </si>
  <si>
    <t>DCC final invoice for Monkey Lane</t>
  </si>
  <si>
    <t>DCC</t>
  </si>
  <si>
    <t>E Hitchins - Chairman's allowance - gifts</t>
  </si>
  <si>
    <t>19th February 2026</t>
  </si>
  <si>
    <t>Community Road Warden</t>
  </si>
  <si>
    <t>Monkey Lane</t>
  </si>
  <si>
    <t>Yealmpton Silverbridge Way - 1/2 Planning Fee</t>
  </si>
  <si>
    <t>19th February</t>
  </si>
  <si>
    <t xml:space="preserve">19th February </t>
  </si>
  <si>
    <t>K Aldridge - reimburse March zoom</t>
  </si>
  <si>
    <t>BPC pension contribution (March)</t>
  </si>
  <si>
    <t>DALC - Neighbourhood Planning webinar</t>
  </si>
  <si>
    <t xml:space="preserve">BCA - Room Hire Brixton Community Room - 25th February </t>
  </si>
  <si>
    <t xml:space="preserve">DCC - Locality Grant </t>
  </si>
  <si>
    <t>Cost of Living Grant 2025/2026</t>
  </si>
  <si>
    <t>T Filtness - reimburse Community Support Helpbox</t>
  </si>
  <si>
    <t>HMRC - Quarter 4</t>
  </si>
  <si>
    <t>P MacLennan reimburse expsnese for CEP event</t>
  </si>
  <si>
    <t>Cost of Living Crisis DCC Grant 2025 2026</t>
  </si>
  <si>
    <t>Wednesday 25th March 2026</t>
  </si>
  <si>
    <t>Refund from Brixton Magazine - closure of the magazine</t>
  </si>
  <si>
    <t>Awaiting contribution from Sparkwell for 2025 / 2026</t>
  </si>
  <si>
    <t>Community Emerg Plan Grant</t>
  </si>
  <si>
    <t>T Filtness</t>
  </si>
  <si>
    <t>P MacLennan</t>
  </si>
  <si>
    <t>A Hawkins - reimburse Continuous Water Monitor service</t>
  </si>
  <si>
    <t>River Yealm Annual 2024 &amp; 20025</t>
  </si>
  <si>
    <t>K Aldridge - reimburse Sherford  Hub room hire -March</t>
  </si>
  <si>
    <t>YPC - 1/2 share SHDC Planning appt - Silverbridge Way</t>
  </si>
  <si>
    <t>Cost of Living  DCC Grant 2025/26</t>
  </si>
  <si>
    <t>19th March 2026</t>
  </si>
  <si>
    <t>Cost of Living Crisis (DCC grant 2025 2026)</t>
  </si>
  <si>
    <t xml:space="preserve">Brixton Magazine </t>
  </si>
  <si>
    <t>19th March</t>
  </si>
  <si>
    <t>Cost of Living Crisis (DCC Grant 2025 2026)</t>
  </si>
  <si>
    <t>31st March 2026</t>
  </si>
  <si>
    <t>Updated bank balance at 31st March 2026</t>
  </si>
  <si>
    <t>21st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</si>
</sst>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_-[$£-809]* #,##0.00_-;\-[$£-809]* #,##0.00_-;_-[$£-809]* &quot;-&quot;??_-;_-@_-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color theme="1"/>
      <name val="Arial"/>
      <family val="2"/>
    </font>
    <font>
      <b/>
      <sz val="8.5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.5"/>
      <color theme="1"/>
      <name val="Arial"/>
      <family val="2"/>
    </font>
    <font>
      <sz val="8"/>
      <color rgb="FFFF0000"/>
      <name val="Arial"/>
      <family val="2"/>
    </font>
    <font>
      <sz val="8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7030A0"/>
      <name val="Arial"/>
      <family val="2"/>
    </font>
    <font>
      <sz val="8"/>
      <color rgb="FF7030A0"/>
      <name val="Aptos Narrow"/>
      <family val="2"/>
      <scheme val="minor"/>
    </font>
    <font>
      <b/>
      <sz val="8"/>
      <color rgb="FF7030A0"/>
      <name val="Arial"/>
      <family val="2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name val="Arial"/>
      <family val="2"/>
    </font>
    <font>
      <i/>
      <sz val="8"/>
      <color theme="1"/>
      <name val="Arial"/>
      <family val="2"/>
    </font>
    <font>
      <i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sz val="10"/>
      <color rgb="FF7030A0"/>
      <name val="Aptos Narrow"/>
      <family val="2"/>
      <scheme val="minor"/>
    </font>
    <font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164" fontId="0" fillId="0" borderId="0" xfId="0" applyNumberFormat="1"/>
    <xf numFmtId="17" fontId="3" fillId="0" borderId="0" xfId="0" applyNumberFormat="1" applyFont="1" applyAlignment="1">
      <alignment horizontal="right"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2" xfId="0" applyFon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0" fillId="2" borderId="5" xfId="0" applyFill="1" applyBorder="1" applyAlignment="1">
      <alignment horizontal="right"/>
    </xf>
    <xf numFmtId="164" fontId="3" fillId="2" borderId="3" xfId="1" applyNumberFormat="1" applyFont="1" applyFill="1" applyBorder="1"/>
    <xf numFmtId="0" fontId="0" fillId="2" borderId="4" xfId="0" applyFill="1" applyBorder="1"/>
    <xf numFmtId="2" fontId="3" fillId="2" borderId="3" xfId="0" applyNumberFormat="1" applyFont="1" applyFill="1" applyBorder="1"/>
    <xf numFmtId="0" fontId="3" fillId="0" borderId="0" xfId="0" applyFont="1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left"/>
    </xf>
    <xf numFmtId="6" fontId="0" fillId="0" borderId="0" xfId="0" applyNumberFormat="1" applyAlignment="1">
      <alignment horizontal="left"/>
    </xf>
    <xf numFmtId="44" fontId="0" fillId="0" borderId="0" xfId="1" applyFont="1" applyAlignment="1">
      <alignment horizontal="center"/>
    </xf>
    <xf numFmtId="44" fontId="0" fillId="0" borderId="1" xfId="1" applyFont="1" applyBorder="1"/>
    <xf numFmtId="44" fontId="0" fillId="0" borderId="2" xfId="1" applyFont="1" applyBorder="1"/>
    <xf numFmtId="44" fontId="0" fillId="0" borderId="2" xfId="1" applyFont="1" applyFill="1" applyBorder="1"/>
    <xf numFmtId="0" fontId="0" fillId="0" borderId="6" xfId="0" applyBorder="1"/>
    <xf numFmtId="44" fontId="3" fillId="0" borderId="1" xfId="1" applyFont="1" applyBorder="1"/>
    <xf numFmtId="44" fontId="3" fillId="0" borderId="0" xfId="1" applyFont="1" applyBorder="1"/>
    <xf numFmtId="0" fontId="3" fillId="0" borderId="7" xfId="0" applyFont="1" applyBorder="1" applyAlignment="1">
      <alignment wrapText="1"/>
    </xf>
    <xf numFmtId="0" fontId="0" fillId="0" borderId="8" xfId="0" applyBorder="1"/>
    <xf numFmtId="0" fontId="0" fillId="0" borderId="0" xfId="0" applyAlignment="1">
      <alignment horizontal="right"/>
    </xf>
    <xf numFmtId="0" fontId="3" fillId="0" borderId="9" xfId="0" applyFont="1" applyBorder="1"/>
    <xf numFmtId="44" fontId="4" fillId="0" borderId="10" xfId="1" applyFont="1" applyBorder="1"/>
    <xf numFmtId="0" fontId="3" fillId="0" borderId="11" xfId="0" applyFont="1" applyBorder="1"/>
    <xf numFmtId="44" fontId="1" fillId="0" borderId="12" xfId="1" applyFont="1" applyBorder="1"/>
    <xf numFmtId="8" fontId="1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11" xfId="1" applyNumberFormat="1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8" fontId="0" fillId="0" borderId="0" xfId="1" applyNumberFormat="1" applyFont="1" applyAlignment="1"/>
    <xf numFmtId="0" fontId="3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left"/>
    </xf>
    <xf numFmtId="164" fontId="3" fillId="0" borderId="11" xfId="0" applyNumberFormat="1" applyFont="1" applyBorder="1"/>
    <xf numFmtId="8" fontId="0" fillId="0" borderId="0" xfId="0" applyNumberFormat="1"/>
    <xf numFmtId="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1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15" xfId="0" applyFont="1" applyBorder="1"/>
    <xf numFmtId="0" fontId="0" fillId="0" borderId="16" xfId="0" applyBorder="1"/>
    <xf numFmtId="164" fontId="5" fillId="0" borderId="4" xfId="0" applyNumberFormat="1" applyFont="1" applyBorder="1"/>
    <xf numFmtId="0" fontId="0" fillId="0" borderId="17" xfId="0" applyBorder="1"/>
    <xf numFmtId="164" fontId="0" fillId="0" borderId="2" xfId="0" applyNumberFormat="1" applyBorder="1"/>
    <xf numFmtId="8" fontId="0" fillId="0" borderId="2" xfId="0" applyNumberFormat="1" applyBorder="1"/>
    <xf numFmtId="164" fontId="5" fillId="0" borderId="0" xfId="0" applyNumberFormat="1" applyFont="1" applyAlignment="1">
      <alignment horizontal="right"/>
    </xf>
    <xf numFmtId="8" fontId="5" fillId="0" borderId="2" xfId="0" applyNumberFormat="1" applyFont="1" applyBorder="1"/>
    <xf numFmtId="8" fontId="2" fillId="0" borderId="2" xfId="0" applyNumberFormat="1" applyFont="1" applyBorder="1"/>
    <xf numFmtId="164" fontId="2" fillId="0" borderId="18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8" fontId="5" fillId="0" borderId="1" xfId="0" applyNumberFormat="1" applyFont="1" applyBorder="1"/>
    <xf numFmtId="164" fontId="5" fillId="0" borderId="0" xfId="0" applyNumberFormat="1" applyFont="1" applyAlignment="1">
      <alignment horizontal="center"/>
    </xf>
    <xf numFmtId="165" fontId="7" fillId="0" borderId="13" xfId="1" applyNumberFormat="1" applyFont="1" applyBorder="1" applyAlignment="1">
      <alignment horizontal="right"/>
    </xf>
    <xf numFmtId="8" fontId="7" fillId="0" borderId="0" xfId="0" applyNumberFormat="1" applyFont="1"/>
    <xf numFmtId="0" fontId="3" fillId="0" borderId="5" xfId="0" applyFont="1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165" fontId="0" fillId="0" borderId="0" xfId="1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1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0" fillId="2" borderId="5" xfId="0" applyFill="1" applyBorder="1" applyAlignment="1">
      <alignment horizontal="left"/>
    </xf>
    <xf numFmtId="164" fontId="1" fillId="2" borderId="3" xfId="1" applyNumberFormat="1" applyFont="1" applyFill="1" applyBorder="1"/>
    <xf numFmtId="0" fontId="0" fillId="0" borderId="20" xfId="0" applyBorder="1"/>
    <xf numFmtId="0" fontId="3" fillId="0" borderId="21" xfId="0" applyFont="1" applyBorder="1"/>
    <xf numFmtId="0" fontId="3" fillId="0" borderId="23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2" xfId="0" applyFont="1" applyBorder="1" applyAlignment="1">
      <alignment wrapText="1"/>
    </xf>
    <xf numFmtId="0" fontId="3" fillId="0" borderId="24" xfId="0" applyFont="1" applyBorder="1"/>
    <xf numFmtId="0" fontId="3" fillId="0" borderId="23" xfId="0" applyFont="1" applyBorder="1"/>
    <xf numFmtId="0" fontId="0" fillId="0" borderId="2" xfId="0" applyBorder="1"/>
    <xf numFmtId="15" fontId="8" fillId="0" borderId="0" xfId="0" applyNumberFormat="1" applyFont="1"/>
    <xf numFmtId="44" fontId="9" fillId="0" borderId="0" xfId="1" applyFont="1"/>
    <xf numFmtId="44" fontId="0" fillId="0" borderId="0" xfId="1" applyFont="1"/>
    <xf numFmtId="0" fontId="8" fillId="0" borderId="0" xfId="0" applyFont="1"/>
    <xf numFmtId="0" fontId="10" fillId="0" borderId="0" xfId="0" applyFont="1"/>
    <xf numFmtId="43" fontId="10" fillId="0" borderId="0" xfId="0" applyNumberFormat="1" applyFont="1"/>
    <xf numFmtId="44" fontId="8" fillId="0" borderId="0" xfId="1" applyFont="1"/>
    <xf numFmtId="44" fontId="10" fillId="0" borderId="0" xfId="1" applyFont="1"/>
    <xf numFmtId="0" fontId="11" fillId="0" borderId="0" xfId="0" applyFont="1"/>
    <xf numFmtId="44" fontId="12" fillId="0" borderId="0" xfId="1" applyFont="1"/>
    <xf numFmtId="44" fontId="10" fillId="0" borderId="14" xfId="1" applyFont="1" applyBorder="1"/>
    <xf numFmtId="43" fontId="8" fillId="0" borderId="0" xfId="0" applyNumberFormat="1" applyFont="1"/>
    <xf numFmtId="44" fontId="8" fillId="3" borderId="25" xfId="1" applyFont="1" applyFill="1" applyBorder="1"/>
    <xf numFmtId="16" fontId="10" fillId="0" borderId="0" xfId="0" applyNumberFormat="1" applyFont="1"/>
    <xf numFmtId="0" fontId="13" fillId="0" borderId="0" xfId="1" applyNumberFormat="1" applyFont="1"/>
    <xf numFmtId="44" fontId="13" fillId="0" borderId="0" xfId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1" applyNumberFormat="1" applyFont="1"/>
    <xf numFmtId="44" fontId="17" fillId="0" borderId="0" xfId="1" applyFont="1"/>
    <xf numFmtId="165" fontId="17" fillId="0" borderId="0" xfId="0" applyNumberFormat="1" applyFont="1"/>
    <xf numFmtId="0" fontId="18" fillId="0" borderId="0" xfId="0" applyFont="1" applyAlignment="1">
      <alignment horizontal="right"/>
    </xf>
    <xf numFmtId="44" fontId="17" fillId="0" borderId="0" xfId="1" applyFont="1" applyAlignment="1">
      <alignment horizontal="center"/>
    </xf>
    <xf numFmtId="0" fontId="8" fillId="0" borderId="0" xfId="0" applyFont="1" applyAlignment="1">
      <alignment horizontal="right"/>
    </xf>
    <xf numFmtId="44" fontId="9" fillId="0" borderId="26" xfId="1" applyFont="1" applyBorder="1"/>
    <xf numFmtId="44" fontId="12" fillId="0" borderId="0" xfId="1" applyFont="1" applyBorder="1"/>
    <xf numFmtId="43" fontId="19" fillId="0" borderId="27" xfId="0" applyNumberFormat="1" applyFont="1" applyBorder="1"/>
    <xf numFmtId="44" fontId="20" fillId="3" borderId="26" xfId="1" applyFont="1" applyFill="1" applyBorder="1"/>
    <xf numFmtId="44" fontId="21" fillId="0" borderId="0" xfId="1" applyFont="1"/>
    <xf numFmtId="44" fontId="22" fillId="0" borderId="0" xfId="1" applyFont="1" applyAlignment="1">
      <alignment horizontal="center"/>
    </xf>
    <xf numFmtId="0" fontId="22" fillId="4" borderId="0" xfId="0" applyFont="1" applyFill="1" applyAlignment="1">
      <alignment horizontal="center"/>
    </xf>
    <xf numFmtId="0" fontId="21" fillId="4" borderId="0" xfId="0" applyFont="1" applyFill="1"/>
    <xf numFmtId="44" fontId="10" fillId="4" borderId="0" xfId="1" applyFont="1" applyFill="1"/>
    <xf numFmtId="0" fontId="23" fillId="0" borderId="0" xfId="0" applyFont="1"/>
    <xf numFmtId="0" fontId="21" fillId="0" borderId="0" xfId="0" applyFont="1"/>
    <xf numFmtId="6" fontId="10" fillId="4" borderId="0" xfId="1" applyNumberFormat="1" applyFont="1" applyFill="1"/>
    <xf numFmtId="44" fontId="0" fillId="0" borderId="0" xfId="0" applyNumberFormat="1"/>
    <xf numFmtId="0" fontId="24" fillId="0" borderId="0" xfId="0" applyFont="1"/>
    <xf numFmtId="44" fontId="25" fillId="0" borderId="0" xfId="1" applyFont="1"/>
    <xf numFmtId="44" fontId="22" fillId="0" borderId="0" xfId="1" applyFont="1"/>
    <xf numFmtId="44" fontId="10" fillId="0" borderId="0" xfId="1" applyFont="1" applyFill="1"/>
    <xf numFmtId="0" fontId="0" fillId="4" borderId="0" xfId="0" applyFill="1"/>
    <xf numFmtId="0" fontId="22" fillId="0" borderId="0" xfId="0" applyFont="1"/>
    <xf numFmtId="8" fontId="8" fillId="0" borderId="0" xfId="1" applyNumberFormat="1" applyFont="1"/>
    <xf numFmtId="0" fontId="26" fillId="0" borderId="0" xfId="0" applyFont="1"/>
    <xf numFmtId="44" fontId="10" fillId="0" borderId="0" xfId="0" applyNumberFormat="1" applyFont="1"/>
    <xf numFmtId="0" fontId="10" fillId="4" borderId="0" xfId="0" applyFont="1" applyFill="1"/>
    <xf numFmtId="165" fontId="10" fillId="4" borderId="0" xfId="0" applyNumberFormat="1" applyFont="1" applyFill="1"/>
    <xf numFmtId="165" fontId="10" fillId="0" borderId="0" xfId="0" applyNumberFormat="1" applyFont="1"/>
    <xf numFmtId="44" fontId="8" fillId="0" borderId="0" xfId="0" applyNumberFormat="1" applyFont="1"/>
    <xf numFmtId="44" fontId="8" fillId="3" borderId="0" xfId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5" borderId="0" xfId="0" applyFill="1"/>
    <xf numFmtId="44" fontId="21" fillId="5" borderId="0" xfId="1" applyFont="1" applyFill="1"/>
    <xf numFmtId="0" fontId="10" fillId="5" borderId="0" xfId="0" applyFont="1" applyFill="1"/>
    <xf numFmtId="0" fontId="0" fillId="0" borderId="28" xfId="0" applyBorder="1"/>
    <xf numFmtId="165" fontId="0" fillId="0" borderId="1" xfId="0" applyNumberFormat="1" applyBorder="1"/>
    <xf numFmtId="44" fontId="10" fillId="0" borderId="0" xfId="1" applyFont="1" applyBorder="1"/>
    <xf numFmtId="44" fontId="3" fillId="0" borderId="0" xfId="0" applyNumberFormat="1" applyFont="1"/>
    <xf numFmtId="0" fontId="18" fillId="0" borderId="0" xfId="0" applyFont="1"/>
    <xf numFmtId="44" fontId="18" fillId="0" borderId="0" xfId="1" applyFont="1"/>
    <xf numFmtId="8" fontId="10" fillId="0" borderId="0" xfId="1" applyNumberFormat="1" applyFont="1"/>
    <xf numFmtId="8" fontId="8" fillId="3" borderId="25" xfId="1" applyNumberFormat="1" applyFont="1" applyFill="1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right"/>
    </xf>
    <xf numFmtId="44" fontId="1" fillId="0" borderId="29" xfId="1" applyFont="1" applyBorder="1"/>
    <xf numFmtId="44" fontId="1" fillId="0" borderId="30" xfId="1" applyFont="1" applyBorder="1"/>
    <xf numFmtId="0" fontId="17" fillId="0" borderId="0" xfId="0" applyFont="1"/>
    <xf numFmtId="44" fontId="19" fillId="0" borderId="27" xfId="1" applyFont="1" applyBorder="1" applyAlignment="1">
      <alignment horizontal="center"/>
    </xf>
    <xf numFmtId="44" fontId="0" fillId="0" borderId="19" xfId="1" applyFont="1" applyFill="1" applyBorder="1"/>
    <xf numFmtId="44" fontId="3" fillId="0" borderId="3" xfId="1" applyFont="1" applyBorder="1"/>
    <xf numFmtId="44" fontId="0" fillId="0" borderId="6" xfId="1" applyFont="1" applyBorder="1"/>
    <xf numFmtId="0" fontId="0" fillId="0" borderId="21" xfId="0" applyBorder="1"/>
    <xf numFmtId="44" fontId="19" fillId="0" borderId="0" xfId="1" applyFont="1" applyBorder="1" applyAlignment="1">
      <alignment horizontal="center"/>
    </xf>
    <xf numFmtId="165" fontId="27" fillId="0" borderId="26" xfId="0" applyNumberFormat="1" applyFont="1" applyBorder="1"/>
    <xf numFmtId="165" fontId="18" fillId="0" borderId="0" xfId="0" applyNumberFormat="1" applyFont="1"/>
    <xf numFmtId="165" fontId="0" fillId="0" borderId="0" xfId="0" applyNumberFormat="1"/>
    <xf numFmtId="164" fontId="1" fillId="0" borderId="3" xfId="1" applyNumberFormat="1" applyFont="1" applyFill="1" applyBorder="1"/>
    <xf numFmtId="164" fontId="3" fillId="0" borderId="3" xfId="1" applyNumberFormat="1" applyFont="1" applyFill="1" applyBorder="1"/>
    <xf numFmtId="2" fontId="3" fillId="0" borderId="3" xfId="0" applyNumberFormat="1" applyFont="1" applyBorder="1"/>
    <xf numFmtId="8" fontId="5" fillId="3" borderId="2" xfId="0" applyNumberFormat="1" applyFont="1" applyFill="1" applyBorder="1"/>
    <xf numFmtId="0" fontId="2" fillId="0" borderId="0" xfId="0" applyFont="1" applyAlignment="1">
      <alignment horizontal="left"/>
    </xf>
    <xf numFmtId="0" fontId="0" fillId="0" borderId="27" xfId="0" applyBorder="1"/>
    <xf numFmtId="44" fontId="1" fillId="0" borderId="0" xfId="1" applyFont="1"/>
    <xf numFmtId="44" fontId="19" fillId="0" borderId="26" xfId="1" applyFont="1" applyBorder="1" applyAlignment="1">
      <alignment horizontal="center"/>
    </xf>
    <xf numFmtId="0" fontId="28" fillId="0" borderId="0" xfId="0" applyFont="1"/>
    <xf numFmtId="0" fontId="0" fillId="3" borderId="0" xfId="0" applyFill="1"/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3" fillId="0" borderId="0" xfId="0" applyNumberFormat="1" applyFont="1" applyAlignment="1">
      <alignment horizontal="right"/>
    </xf>
    <xf numFmtId="164" fontId="3" fillId="0" borderId="13" xfId="1" applyNumberFormat="1" applyFont="1" applyBorder="1" applyAlignment="1">
      <alignment horizontal="center"/>
    </xf>
    <xf numFmtId="0" fontId="3" fillId="0" borderId="31" xfId="0" applyFont="1" applyBorder="1"/>
    <xf numFmtId="0" fontId="3" fillId="0" borderId="32" xfId="0" applyFont="1" applyBorder="1"/>
    <xf numFmtId="44" fontId="1" fillId="0" borderId="21" xfId="1" applyFont="1" applyBorder="1"/>
    <xf numFmtId="44" fontId="1" fillId="0" borderId="3" xfId="1" applyFont="1" applyBorder="1"/>
    <xf numFmtId="44" fontId="20" fillId="0" borderId="0" xfId="1" applyFont="1" applyFill="1" applyBorder="1"/>
    <xf numFmtId="44" fontId="18" fillId="0" borderId="0" xfId="1" applyFont="1" applyAlignment="1">
      <alignment horizontal="center"/>
    </xf>
    <xf numFmtId="165" fontId="18" fillId="0" borderId="0" xfId="1" applyNumberFormat="1" applyFont="1" applyAlignment="1">
      <alignment horizontal="right"/>
    </xf>
    <xf numFmtId="165" fontId="27" fillId="0" borderId="26" xfId="1" applyNumberFormat="1" applyFont="1" applyBorder="1" applyAlignment="1">
      <alignment horizontal="right"/>
    </xf>
    <xf numFmtId="165" fontId="22" fillId="3" borderId="26" xfId="1" applyNumberFormat="1" applyFont="1" applyFill="1" applyBorder="1" applyAlignment="1">
      <alignment horizontal="right"/>
    </xf>
    <xf numFmtId="0" fontId="12" fillId="0" borderId="0" xfId="0" applyFont="1"/>
    <xf numFmtId="2" fontId="0" fillId="0" borderId="2" xfId="0" applyNumberFormat="1" applyBorder="1"/>
    <xf numFmtId="0" fontId="3" fillId="0" borderId="33" xfId="0" applyFont="1" applyBorder="1"/>
    <xf numFmtId="0" fontId="3" fillId="0" borderId="34" xfId="0" applyFont="1" applyBorder="1"/>
    <xf numFmtId="44" fontId="29" fillId="0" borderId="1" xfId="1" applyFont="1" applyBorder="1"/>
    <xf numFmtId="44" fontId="29" fillId="0" borderId="3" xfId="1" applyFont="1" applyBorder="1"/>
    <xf numFmtId="165" fontId="0" fillId="0" borderId="0" xfId="1" applyNumberFormat="1" applyFont="1" applyAlignment="1">
      <alignment horizontal="left"/>
    </xf>
    <xf numFmtId="44" fontId="0" fillId="0" borderId="0" xfId="1" applyFont="1" applyAlignment="1">
      <alignment horizontal="right"/>
    </xf>
    <xf numFmtId="165" fontId="3" fillId="0" borderId="0" xfId="0" applyNumberFormat="1" applyFont="1"/>
    <xf numFmtId="165" fontId="21" fillId="0" borderId="0" xfId="0" applyNumberFormat="1" applyFont="1"/>
    <xf numFmtId="165" fontId="27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4" fontId="1" fillId="0" borderId="0" xfId="1" applyFont="1" applyAlignment="1">
      <alignment horizontal="center"/>
    </xf>
    <xf numFmtId="165" fontId="18" fillId="0" borderId="0" xfId="1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53E9-9ED0-468D-92A4-68E30F6DF386}">
  <dimension ref="A1:I64"/>
  <sheetViews>
    <sheetView workbookViewId="0">
      <selection activeCell="D18" sqref="D18"/>
    </sheetView>
  </sheetViews>
  <sheetFormatPr defaultRowHeight="14.4" x14ac:dyDescent="0.3"/>
  <cols>
    <col min="1" max="1" width="49.109375" customWidth="1"/>
    <col min="2" max="2" width="17.88671875" customWidth="1"/>
    <col min="3" max="3" width="16.5546875" customWidth="1"/>
    <col min="4" max="4" width="14" customWidth="1"/>
    <col min="6" max="6" width="16.88671875" customWidth="1"/>
    <col min="7" max="7" width="10.44140625" bestFit="1" customWidth="1"/>
    <col min="8" max="8" width="5.21875" customWidth="1"/>
    <col min="9" max="9" width="11.33203125" customWidth="1"/>
  </cols>
  <sheetData>
    <row r="1" spans="1:9" x14ac:dyDescent="0.3">
      <c r="A1" s="1" t="s">
        <v>49</v>
      </c>
      <c r="B1" s="2"/>
    </row>
    <row r="2" spans="1:9" x14ac:dyDescent="0.3">
      <c r="A2" s="3">
        <v>45748</v>
      </c>
      <c r="B2" s="2"/>
    </row>
    <row r="3" spans="1:9" x14ac:dyDescent="0.3">
      <c r="A3" s="4" t="s">
        <v>0</v>
      </c>
      <c r="B3" s="5" t="s">
        <v>1</v>
      </c>
      <c r="C3" s="6"/>
      <c r="E3" t="s">
        <v>2</v>
      </c>
    </row>
    <row r="4" spans="1:9" x14ac:dyDescent="0.3">
      <c r="A4" s="7" t="s">
        <v>72</v>
      </c>
      <c r="B4" s="8">
        <v>200</v>
      </c>
      <c r="C4" s="9" t="s">
        <v>9</v>
      </c>
      <c r="E4" t="s">
        <v>3</v>
      </c>
    </row>
    <row r="5" spans="1:9" x14ac:dyDescent="0.3">
      <c r="A5" s="10"/>
      <c r="B5" s="11">
        <f>SUM(B4)</f>
        <v>200</v>
      </c>
      <c r="C5" s="12"/>
    </row>
    <row r="6" spans="1:9" x14ac:dyDescent="0.3">
      <c r="A6" s="10"/>
      <c r="B6" s="13"/>
      <c r="C6" s="12"/>
      <c r="E6" s="14" t="s">
        <v>4</v>
      </c>
      <c r="F6" s="14" t="s">
        <v>5</v>
      </c>
      <c r="G6" s="14" t="s">
        <v>6</v>
      </c>
      <c r="I6" s="1" t="s">
        <v>7</v>
      </c>
    </row>
    <row r="7" spans="1:9" x14ac:dyDescent="0.3">
      <c r="A7" s="4" t="s">
        <v>8</v>
      </c>
      <c r="B7" s="15"/>
      <c r="C7" s="16"/>
      <c r="E7" s="17"/>
      <c r="F7" s="18"/>
      <c r="G7" s="19"/>
      <c r="I7" s="19"/>
    </row>
    <row r="8" spans="1:9" x14ac:dyDescent="0.3">
      <c r="A8" s="16" t="s">
        <v>55</v>
      </c>
      <c r="B8" s="15">
        <v>504</v>
      </c>
      <c r="C8" s="16" t="s">
        <v>9</v>
      </c>
      <c r="E8" s="17">
        <v>2467</v>
      </c>
      <c r="F8" s="17" t="s">
        <v>63</v>
      </c>
      <c r="G8" s="68">
        <v>504</v>
      </c>
      <c r="H8" s="69"/>
      <c r="I8" s="68">
        <v>504</v>
      </c>
    </row>
    <row r="9" spans="1:9" x14ac:dyDescent="0.3">
      <c r="A9" s="16" t="s">
        <v>56</v>
      </c>
      <c r="B9" s="20">
        <v>40.5</v>
      </c>
      <c r="C9" s="16" t="s">
        <v>9</v>
      </c>
      <c r="E9" s="17"/>
      <c r="F9" s="17"/>
      <c r="G9" s="68"/>
      <c r="H9" s="69"/>
      <c r="I9" s="68"/>
    </row>
    <row r="10" spans="1:9" x14ac:dyDescent="0.3">
      <c r="A10" s="16" t="s">
        <v>57</v>
      </c>
      <c r="B10" s="21">
        <v>120</v>
      </c>
      <c r="C10" s="9" t="s">
        <v>9</v>
      </c>
      <c r="E10" s="17">
        <v>2468</v>
      </c>
      <c r="F10" s="17" t="s">
        <v>64</v>
      </c>
      <c r="G10" s="68">
        <v>40.5</v>
      </c>
      <c r="H10" s="69"/>
      <c r="I10" s="68">
        <v>40.5</v>
      </c>
    </row>
    <row r="11" spans="1:9" x14ac:dyDescent="0.3">
      <c r="A11" s="16" t="s">
        <v>58</v>
      </c>
      <c r="B11" s="21">
        <v>78</v>
      </c>
      <c r="C11" s="9" t="s">
        <v>39</v>
      </c>
      <c r="E11" s="17"/>
      <c r="F11" s="17"/>
      <c r="G11" s="68"/>
      <c r="H11" s="69"/>
      <c r="I11" s="68"/>
    </row>
    <row r="12" spans="1:9" x14ac:dyDescent="0.3">
      <c r="A12" s="16" t="s">
        <v>59</v>
      </c>
      <c r="B12" s="21">
        <v>101.17</v>
      </c>
      <c r="C12" s="9" t="s">
        <v>39</v>
      </c>
      <c r="E12" s="17" t="s">
        <v>73</v>
      </c>
      <c r="F12" s="17" t="s">
        <v>65</v>
      </c>
      <c r="G12" s="68">
        <v>120</v>
      </c>
      <c r="H12" s="69"/>
      <c r="I12" s="68">
        <v>120</v>
      </c>
    </row>
    <row r="13" spans="1:9" x14ac:dyDescent="0.3">
      <c r="A13" s="16" t="s">
        <v>60</v>
      </c>
      <c r="B13" s="21">
        <v>240</v>
      </c>
      <c r="C13" s="9" t="s">
        <v>10</v>
      </c>
      <c r="E13" s="17"/>
      <c r="F13" s="17"/>
      <c r="G13" s="68"/>
      <c r="H13" s="69"/>
      <c r="I13" s="68"/>
    </row>
    <row r="14" spans="1:9" x14ac:dyDescent="0.3">
      <c r="A14" s="16" t="s">
        <v>11</v>
      </c>
      <c r="B14" s="21">
        <v>1225.6500000000001</v>
      </c>
      <c r="C14" s="16" t="s">
        <v>9</v>
      </c>
      <c r="E14" s="17">
        <v>2469</v>
      </c>
      <c r="F14" s="17" t="s">
        <v>66</v>
      </c>
      <c r="G14" s="68">
        <v>78</v>
      </c>
      <c r="H14" s="69"/>
      <c r="I14" s="68">
        <v>78</v>
      </c>
    </row>
    <row r="15" spans="1:9" x14ac:dyDescent="0.3">
      <c r="A15" s="16" t="s">
        <v>12</v>
      </c>
      <c r="B15" s="21">
        <v>38.79</v>
      </c>
      <c r="C15" s="16" t="s">
        <v>9</v>
      </c>
      <c r="E15" s="17"/>
      <c r="F15" s="17"/>
      <c r="G15" s="68"/>
      <c r="H15" s="69"/>
      <c r="I15" s="68"/>
    </row>
    <row r="16" spans="1:9" x14ac:dyDescent="0.3">
      <c r="A16" s="16" t="s">
        <v>13</v>
      </c>
      <c r="B16" s="22">
        <v>35</v>
      </c>
      <c r="C16" s="9" t="s">
        <v>9</v>
      </c>
      <c r="E16" s="17">
        <v>2470</v>
      </c>
      <c r="F16" s="17" t="s">
        <v>67</v>
      </c>
      <c r="G16" s="68">
        <v>101.17</v>
      </c>
      <c r="H16" s="69"/>
      <c r="I16" s="68">
        <v>101.17</v>
      </c>
    </row>
    <row r="17" spans="1:9" x14ac:dyDescent="0.3">
      <c r="A17" s="16" t="s">
        <v>50</v>
      </c>
      <c r="B17" s="22">
        <v>15.59</v>
      </c>
      <c r="C17" s="9" t="s">
        <v>9</v>
      </c>
      <c r="E17" s="17"/>
      <c r="F17" s="17"/>
      <c r="G17" s="68"/>
      <c r="H17" s="69"/>
      <c r="I17" s="68"/>
    </row>
    <row r="18" spans="1:9" x14ac:dyDescent="0.3">
      <c r="A18" s="16" t="s">
        <v>51</v>
      </c>
      <c r="B18" s="21">
        <v>377.08</v>
      </c>
      <c r="C18" s="9" t="s">
        <v>10</v>
      </c>
      <c r="E18" s="17">
        <v>2471</v>
      </c>
      <c r="F18" s="17" t="s">
        <v>68</v>
      </c>
      <c r="G18" s="68">
        <v>240</v>
      </c>
      <c r="H18" s="69"/>
      <c r="I18" s="68">
        <v>240</v>
      </c>
    </row>
    <row r="19" spans="1:9" x14ac:dyDescent="0.3">
      <c r="A19" s="16" t="s">
        <v>61</v>
      </c>
      <c r="B19" s="21">
        <v>870</v>
      </c>
      <c r="C19" s="9" t="s">
        <v>9</v>
      </c>
      <c r="E19" s="17"/>
      <c r="F19" s="17"/>
      <c r="G19" s="69"/>
      <c r="H19" s="69"/>
      <c r="I19" s="69"/>
    </row>
    <row r="20" spans="1:9" x14ac:dyDescent="0.3">
      <c r="A20" s="23"/>
      <c r="B20" s="21"/>
      <c r="C20" s="16"/>
      <c r="E20" s="17">
        <v>2472</v>
      </c>
      <c r="F20" s="17" t="s">
        <v>69</v>
      </c>
      <c r="G20" s="68">
        <v>1299.44</v>
      </c>
      <c r="H20" s="69"/>
      <c r="I20" s="68">
        <f>SUM(G20:G21)</f>
        <v>1315.03</v>
      </c>
    </row>
    <row r="21" spans="1:9" x14ac:dyDescent="0.3">
      <c r="A21" s="23"/>
      <c r="B21" s="24">
        <f>SUM(B8:B19)</f>
        <v>3645.78</v>
      </c>
      <c r="E21" s="17"/>
      <c r="F21" s="17"/>
      <c r="G21" s="69">
        <v>15.59</v>
      </c>
      <c r="H21" s="69"/>
      <c r="I21" s="69"/>
    </row>
    <row r="22" spans="1:9" x14ac:dyDescent="0.3">
      <c r="B22" s="25"/>
      <c r="E22" s="17"/>
      <c r="F22" s="17"/>
      <c r="G22" s="68"/>
      <c r="H22" s="69"/>
      <c r="I22" s="68"/>
    </row>
    <row r="23" spans="1:9" ht="15" thickBot="1" x14ac:dyDescent="0.35">
      <c r="B23" s="25"/>
      <c r="E23" s="17">
        <v>2473</v>
      </c>
      <c r="F23" s="17" t="s">
        <v>70</v>
      </c>
      <c r="G23" s="68">
        <v>377.8</v>
      </c>
      <c r="H23" s="69"/>
      <c r="I23" s="68">
        <v>377.08</v>
      </c>
    </row>
    <row r="24" spans="1:9" ht="15" thickBot="1" x14ac:dyDescent="0.35">
      <c r="A24" s="26" t="s">
        <v>52</v>
      </c>
      <c r="B24" s="27"/>
      <c r="C24" s="28"/>
      <c r="E24" s="17"/>
      <c r="F24" s="17"/>
      <c r="G24" s="68"/>
      <c r="H24" s="69"/>
      <c r="I24" s="69"/>
    </row>
    <row r="25" spans="1:9" ht="15" thickBot="1" x14ac:dyDescent="0.35">
      <c r="A25" s="29" t="s">
        <v>14</v>
      </c>
      <c r="B25" s="30">
        <v>6603.24</v>
      </c>
      <c r="C25" s="28"/>
      <c r="E25" s="17">
        <v>2474</v>
      </c>
      <c r="F25" s="17" t="s">
        <v>71</v>
      </c>
      <c r="G25" s="69">
        <v>870</v>
      </c>
      <c r="H25" s="69"/>
      <c r="I25" s="68">
        <v>870</v>
      </c>
    </row>
    <row r="26" spans="1:9" ht="15" thickBot="1" x14ac:dyDescent="0.35">
      <c r="A26" s="31" t="s">
        <v>15</v>
      </c>
      <c r="B26" s="32">
        <v>20365.2</v>
      </c>
      <c r="C26" s="28"/>
      <c r="E26" s="17"/>
      <c r="F26" s="17"/>
      <c r="G26" s="68"/>
      <c r="H26" s="69"/>
      <c r="I26" s="70"/>
    </row>
    <row r="27" spans="1:9" ht="15" thickBot="1" x14ac:dyDescent="0.35">
      <c r="A27" s="34" t="s">
        <v>16</v>
      </c>
      <c r="B27" s="35">
        <f>SUM(B25:B26)</f>
        <v>26968.440000000002</v>
      </c>
      <c r="C27" s="28"/>
      <c r="E27" s="17"/>
      <c r="F27" s="17"/>
      <c r="G27" s="68"/>
      <c r="H27" s="69"/>
      <c r="I27" s="71">
        <f>SUM(I8:I25)</f>
        <v>3645.7799999999997</v>
      </c>
    </row>
    <row r="28" spans="1:9" ht="15" thickBot="1" x14ac:dyDescent="0.35">
      <c r="A28" s="36"/>
      <c r="B28" s="37"/>
      <c r="C28" s="28"/>
      <c r="E28" s="17"/>
      <c r="F28" s="17"/>
      <c r="G28" s="38"/>
      <c r="H28" s="33"/>
    </row>
    <row r="29" spans="1:9" ht="15" thickBot="1" x14ac:dyDescent="0.35">
      <c r="A29" s="39" t="s">
        <v>62</v>
      </c>
      <c r="C29" s="28"/>
      <c r="E29" s="17"/>
      <c r="F29" s="17"/>
      <c r="H29" s="40"/>
    </row>
    <row r="30" spans="1:9" ht="15" thickBot="1" x14ac:dyDescent="0.35">
      <c r="A30" s="41" t="s">
        <v>17</v>
      </c>
      <c r="B30" s="42">
        <v>85498.5</v>
      </c>
      <c r="C30" s="28"/>
      <c r="E30" s="17"/>
      <c r="F30" s="17"/>
      <c r="G30" s="43"/>
      <c r="H30" s="44"/>
    </row>
    <row r="31" spans="1:9" x14ac:dyDescent="0.3">
      <c r="A31" s="45"/>
      <c r="B31" s="46"/>
      <c r="C31" s="28"/>
    </row>
    <row r="32" spans="1:9" x14ac:dyDescent="0.3">
      <c r="A32" s="45"/>
      <c r="B32" s="46"/>
      <c r="C32" s="28"/>
    </row>
    <row r="33" spans="1:6" x14ac:dyDescent="0.3">
      <c r="A33" s="47"/>
      <c r="B33" s="2"/>
      <c r="C33" s="48"/>
    </row>
    <row r="34" spans="1:6" x14ac:dyDescent="0.3">
      <c r="A34" s="49" t="s">
        <v>18</v>
      </c>
      <c r="B34" s="16"/>
      <c r="C34" s="48"/>
    </row>
    <row r="35" spans="1:6" x14ac:dyDescent="0.3">
      <c r="A35" s="50" t="s">
        <v>19</v>
      </c>
      <c r="B35" s="51">
        <v>954.26</v>
      </c>
      <c r="C35" s="48"/>
    </row>
    <row r="36" spans="1:6" x14ac:dyDescent="0.3">
      <c r="A36" s="52" t="s">
        <v>20</v>
      </c>
      <c r="B36" s="53">
        <v>12482.69</v>
      </c>
      <c r="C36" s="48"/>
    </row>
    <row r="37" spans="1:6" x14ac:dyDescent="0.3">
      <c r="A37" s="52" t="s">
        <v>21</v>
      </c>
      <c r="B37" s="53">
        <v>10265.98</v>
      </c>
      <c r="C37" s="48"/>
    </row>
    <row r="38" spans="1:6" x14ac:dyDescent="0.3">
      <c r="A38" s="50" t="s">
        <v>22</v>
      </c>
      <c r="B38" s="54">
        <v>757.5</v>
      </c>
      <c r="C38" s="55"/>
    </row>
    <row r="39" spans="1:6" x14ac:dyDescent="0.3">
      <c r="A39" s="52" t="s">
        <v>23</v>
      </c>
      <c r="B39" s="56">
        <v>533.09</v>
      </c>
      <c r="C39" s="55"/>
      <c r="F39" s="2"/>
    </row>
    <row r="40" spans="1:6" x14ac:dyDescent="0.3">
      <c r="A40" s="50" t="s">
        <v>24</v>
      </c>
      <c r="B40" s="57">
        <v>3964.58</v>
      </c>
      <c r="C40" s="58" t="s">
        <v>25</v>
      </c>
      <c r="F40" s="43"/>
    </row>
    <row r="41" spans="1:6" x14ac:dyDescent="0.3">
      <c r="A41" s="50" t="s">
        <v>26</v>
      </c>
      <c r="B41" s="56">
        <v>199.7</v>
      </c>
      <c r="C41" s="59" t="s">
        <v>27</v>
      </c>
      <c r="F41" s="2"/>
    </row>
    <row r="42" spans="1:6" x14ac:dyDescent="0.3">
      <c r="A42" s="50" t="s">
        <v>28</v>
      </c>
      <c r="B42" s="56">
        <v>382.63</v>
      </c>
      <c r="C42" s="55"/>
      <c r="F42" s="43"/>
    </row>
    <row r="43" spans="1:6" x14ac:dyDescent="0.3">
      <c r="A43" s="50" t="s">
        <v>29</v>
      </c>
      <c r="B43" s="56">
        <v>115.45</v>
      </c>
      <c r="C43" s="55"/>
    </row>
    <row r="44" spans="1:6" x14ac:dyDescent="0.3">
      <c r="A44" s="50" t="s">
        <v>30</v>
      </c>
      <c r="B44" s="56">
        <v>2479.84</v>
      </c>
      <c r="C44" s="55"/>
      <c r="F44" s="2"/>
    </row>
    <row r="45" spans="1:6" x14ac:dyDescent="0.3">
      <c r="A45" s="16" t="s">
        <v>31</v>
      </c>
      <c r="B45" s="56">
        <v>71.41</v>
      </c>
      <c r="C45" s="55" t="s">
        <v>32</v>
      </c>
      <c r="F45" s="2"/>
    </row>
    <row r="46" spans="1:6" x14ac:dyDescent="0.3">
      <c r="A46" s="16" t="s">
        <v>33</v>
      </c>
      <c r="B46" s="56">
        <v>720</v>
      </c>
      <c r="C46" s="55" t="s">
        <v>34</v>
      </c>
      <c r="F46" s="43"/>
    </row>
    <row r="47" spans="1:6" x14ac:dyDescent="0.3">
      <c r="A47" s="16" t="s">
        <v>35</v>
      </c>
      <c r="B47" s="56">
        <v>500</v>
      </c>
      <c r="C47" s="55" t="s">
        <v>36</v>
      </c>
      <c r="F47" s="2"/>
    </row>
    <row r="48" spans="1:6" x14ac:dyDescent="0.3">
      <c r="A48" s="16" t="s">
        <v>37</v>
      </c>
      <c r="B48" s="56">
        <v>1268</v>
      </c>
      <c r="C48" s="55"/>
      <c r="F48" s="2"/>
    </row>
    <row r="49" spans="1:6" x14ac:dyDescent="0.3">
      <c r="A49" s="16" t="s">
        <v>38</v>
      </c>
      <c r="B49" s="56">
        <v>6000</v>
      </c>
      <c r="C49" s="55"/>
      <c r="F49" s="2"/>
    </row>
    <row r="50" spans="1:6" x14ac:dyDescent="0.3">
      <c r="A50" s="16" t="s">
        <v>39</v>
      </c>
      <c r="B50" s="60">
        <v>274.83999999999997</v>
      </c>
      <c r="C50" s="61"/>
      <c r="F50" s="43"/>
    </row>
    <row r="51" spans="1:6" ht="15" thickBot="1" x14ac:dyDescent="0.35">
      <c r="A51" s="14" t="s">
        <v>40</v>
      </c>
      <c r="B51" s="62">
        <v>33040.81</v>
      </c>
      <c r="C51" s="55"/>
      <c r="F51" s="43"/>
    </row>
    <row r="52" spans="1:6" x14ac:dyDescent="0.3">
      <c r="A52" s="14"/>
      <c r="B52" s="63"/>
      <c r="C52" s="55"/>
    </row>
    <row r="53" spans="1:6" x14ac:dyDescent="0.3">
      <c r="A53" s="1" t="s">
        <v>54</v>
      </c>
      <c r="C53" s="2"/>
      <c r="F53" s="43"/>
    </row>
    <row r="54" spans="1:6" x14ac:dyDescent="0.3">
      <c r="A54" s="1" t="s">
        <v>53</v>
      </c>
    </row>
    <row r="56" spans="1:6" x14ac:dyDescent="0.3">
      <c r="A56" s="64" t="s">
        <v>41</v>
      </c>
      <c r="B56" s="23"/>
    </row>
    <row r="57" spans="1:6" x14ac:dyDescent="0.3">
      <c r="A57" s="65" t="s">
        <v>42</v>
      </c>
      <c r="B57" s="66"/>
    </row>
    <row r="58" spans="1:6" x14ac:dyDescent="0.3">
      <c r="A58" s="65" t="s">
        <v>43</v>
      </c>
      <c r="B58" s="66"/>
    </row>
    <row r="59" spans="1:6" x14ac:dyDescent="0.3">
      <c r="A59" s="65" t="s">
        <v>44</v>
      </c>
      <c r="B59" s="66"/>
    </row>
    <row r="60" spans="1:6" x14ac:dyDescent="0.3">
      <c r="B60" s="66"/>
    </row>
    <row r="61" spans="1:6" x14ac:dyDescent="0.3">
      <c r="A61" s="65" t="s">
        <v>45</v>
      </c>
      <c r="B61" s="66"/>
    </row>
    <row r="62" spans="1:6" x14ac:dyDescent="0.3">
      <c r="A62" s="65" t="s">
        <v>46</v>
      </c>
      <c r="B62" s="66"/>
    </row>
    <row r="63" spans="1:6" x14ac:dyDescent="0.3">
      <c r="A63" s="65" t="s">
        <v>47</v>
      </c>
      <c r="B63" s="66"/>
    </row>
    <row r="64" spans="1:6" x14ac:dyDescent="0.3">
      <c r="A64" s="67" t="s">
        <v>48</v>
      </c>
      <c r="B64" s="6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B3C2-C75A-462A-8A84-9D30975A1D9D}">
  <dimension ref="A1:L190"/>
  <sheetViews>
    <sheetView topLeftCell="A55" workbookViewId="0">
      <selection activeCell="B68" sqref="B68"/>
    </sheetView>
  </sheetViews>
  <sheetFormatPr defaultRowHeight="14.4" x14ac:dyDescent="0.3"/>
  <cols>
    <col min="1" max="1" width="34.21875" customWidth="1"/>
    <col min="2" max="2" width="10.5546875" customWidth="1"/>
    <col min="12" max="12" width="13.21875" customWidth="1"/>
  </cols>
  <sheetData>
    <row r="1" spans="1:12" x14ac:dyDescent="0.3">
      <c r="A1" s="82" t="s">
        <v>326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93</v>
      </c>
      <c r="H3" s="86"/>
      <c r="I3" s="86"/>
      <c r="J3" s="86"/>
      <c r="K3" s="87"/>
      <c r="L3" s="92">
        <f>SUM(B34)</f>
        <v>26431.26</v>
      </c>
    </row>
    <row r="4" spans="1:12" x14ac:dyDescent="0.3">
      <c r="A4" s="90"/>
      <c r="B4" s="91"/>
      <c r="C4" s="84"/>
      <c r="D4" s="84"/>
      <c r="E4" s="86"/>
      <c r="G4" s="86"/>
      <c r="H4" s="86"/>
      <c r="I4" s="86"/>
      <c r="J4" s="86"/>
      <c r="K4" s="87"/>
      <c r="L4" s="144">
        <f>SUM(L1:L3)</f>
        <v>138083.29999999999</v>
      </c>
    </row>
    <row r="5" spans="1:12" x14ac:dyDescent="0.3">
      <c r="A5" s="86" t="s">
        <v>94</v>
      </c>
      <c r="B5" s="89">
        <v>16.66</v>
      </c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86" t="s">
        <v>95</v>
      </c>
      <c r="B6" s="89">
        <v>16.66</v>
      </c>
      <c r="C6" s="84"/>
      <c r="D6" s="84"/>
      <c r="G6" s="86" t="s">
        <v>96</v>
      </c>
      <c r="H6" s="86"/>
      <c r="I6" s="86"/>
      <c r="J6" s="86"/>
      <c r="K6" s="87"/>
      <c r="L6" s="92">
        <f>SUM(B187)</f>
        <v>29989.000000000004</v>
      </c>
    </row>
    <row r="7" spans="1:12" x14ac:dyDescent="0.3">
      <c r="A7" s="86" t="s">
        <v>39</v>
      </c>
      <c r="B7" s="89">
        <v>470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86" t="s">
        <v>97</v>
      </c>
      <c r="B8" s="91"/>
      <c r="C8" s="84"/>
      <c r="D8" s="84"/>
      <c r="G8" s="85" t="s">
        <v>98</v>
      </c>
      <c r="H8" s="85"/>
      <c r="I8" s="85"/>
      <c r="J8" s="85"/>
      <c r="K8" s="93"/>
      <c r="L8" s="145">
        <f>SUM(L4)-L6</f>
        <v>108094.29999999999</v>
      </c>
    </row>
    <row r="9" spans="1:12" ht="15" thickTop="1" x14ac:dyDescent="0.3">
      <c r="A9" s="86" t="s">
        <v>99</v>
      </c>
      <c r="B9" s="91"/>
      <c r="C9" s="84"/>
      <c r="D9" s="84"/>
      <c r="G9" s="86"/>
      <c r="H9" s="86"/>
      <c r="I9" s="86"/>
      <c r="J9" s="86"/>
      <c r="K9" s="87"/>
      <c r="L9" s="89"/>
    </row>
    <row r="10" spans="1:12" x14ac:dyDescent="0.3">
      <c r="A10" s="86" t="s">
        <v>100</v>
      </c>
      <c r="B10" s="91"/>
      <c r="C10" s="84"/>
      <c r="D10" s="84"/>
      <c r="G10" s="85" t="s">
        <v>101</v>
      </c>
      <c r="H10" s="85"/>
      <c r="I10" s="85"/>
      <c r="J10" s="85"/>
      <c r="K10" s="87"/>
      <c r="L10" s="89"/>
    </row>
    <row r="11" spans="1:12" x14ac:dyDescent="0.3">
      <c r="A11" s="86" t="s">
        <v>102</v>
      </c>
      <c r="B11" s="91"/>
      <c r="C11" s="84"/>
      <c r="D11" s="84"/>
      <c r="G11" s="86"/>
      <c r="H11" s="86"/>
      <c r="I11" s="86"/>
      <c r="J11" s="86"/>
      <c r="K11" s="86"/>
      <c r="L11" s="89"/>
    </row>
    <row r="12" spans="1:12" x14ac:dyDescent="0.3">
      <c r="A12" s="86" t="s">
        <v>103</v>
      </c>
      <c r="B12" s="91"/>
      <c r="C12" s="84"/>
      <c r="D12" s="84"/>
      <c r="G12" s="86" t="s">
        <v>104</v>
      </c>
      <c r="H12" s="86"/>
      <c r="I12" s="86"/>
      <c r="J12" s="86"/>
      <c r="K12" s="87"/>
      <c r="L12" s="89"/>
    </row>
    <row r="13" spans="1:12" x14ac:dyDescent="0.3">
      <c r="A13" s="86" t="s">
        <v>105</v>
      </c>
      <c r="B13" s="91"/>
      <c r="C13" s="84"/>
      <c r="D13" s="84"/>
      <c r="G13" s="95" t="s">
        <v>327</v>
      </c>
      <c r="H13" s="86" t="s">
        <v>106</v>
      </c>
      <c r="I13" s="86"/>
      <c r="J13" s="86"/>
      <c r="K13" s="87"/>
      <c r="L13" s="89">
        <v>16137.47</v>
      </c>
    </row>
    <row r="14" spans="1:12" x14ac:dyDescent="0.3">
      <c r="A14" s="86" t="s">
        <v>107</v>
      </c>
      <c r="B14" s="91">
        <v>68.88</v>
      </c>
      <c r="C14" s="84"/>
      <c r="D14" s="84"/>
      <c r="G14" s="95" t="s">
        <v>327</v>
      </c>
      <c r="H14" s="86" t="s">
        <v>108</v>
      </c>
      <c r="I14" s="86"/>
      <c r="J14" s="86"/>
      <c r="K14" s="87"/>
      <c r="L14" s="89">
        <v>20417.36</v>
      </c>
    </row>
    <row r="15" spans="1:12" x14ac:dyDescent="0.3">
      <c r="A15" s="86" t="s">
        <v>109</v>
      </c>
      <c r="B15" s="91"/>
      <c r="C15" s="84"/>
      <c r="D15" s="84"/>
      <c r="G15" s="95" t="s">
        <v>110</v>
      </c>
      <c r="H15" s="86" t="s">
        <v>111</v>
      </c>
      <c r="I15" s="86"/>
      <c r="J15" s="86"/>
      <c r="K15" s="87"/>
      <c r="L15" s="92">
        <v>85498.5</v>
      </c>
    </row>
    <row r="16" spans="1:12" x14ac:dyDescent="0.3">
      <c r="A16" s="86" t="s">
        <v>112</v>
      </c>
      <c r="B16" s="91"/>
      <c r="C16" s="84"/>
      <c r="D16" s="84"/>
      <c r="G16" s="86"/>
      <c r="H16" s="86"/>
      <c r="I16" s="86"/>
      <c r="J16" s="86"/>
      <c r="K16" s="87"/>
      <c r="L16" s="88">
        <f>SUM(L13:L15)</f>
        <v>122053.33</v>
      </c>
    </row>
    <row r="17" spans="1:12" x14ac:dyDescent="0.3">
      <c r="A17" s="86" t="s">
        <v>113</v>
      </c>
      <c r="B17" s="91"/>
      <c r="C17" s="84"/>
      <c r="D17" s="84"/>
      <c r="G17" s="86"/>
      <c r="H17" s="86"/>
      <c r="I17" s="86"/>
      <c r="J17" s="86"/>
      <c r="K17" s="87"/>
      <c r="L17" s="87"/>
    </row>
    <row r="18" spans="1:12" x14ac:dyDescent="0.3">
      <c r="A18" s="86" t="s">
        <v>19</v>
      </c>
      <c r="B18" s="91"/>
      <c r="C18" s="84"/>
      <c r="D18" s="84"/>
      <c r="G18" s="86" t="s">
        <v>114</v>
      </c>
      <c r="H18" s="86"/>
      <c r="I18" s="86"/>
      <c r="J18" s="86"/>
      <c r="K18" s="96"/>
      <c r="L18" s="97"/>
    </row>
    <row r="19" spans="1:12" x14ac:dyDescent="0.3">
      <c r="A19" s="86" t="s">
        <v>115</v>
      </c>
      <c r="B19" s="91"/>
      <c r="C19" s="84"/>
      <c r="D19" s="84"/>
      <c r="G19" s="86"/>
      <c r="H19" s="86"/>
      <c r="I19" s="86"/>
      <c r="J19" s="86"/>
      <c r="K19" s="101">
        <v>2440</v>
      </c>
      <c r="L19" s="103">
        <v>20.98</v>
      </c>
    </row>
    <row r="20" spans="1:12" x14ac:dyDescent="0.3">
      <c r="A20" s="86" t="s">
        <v>116</v>
      </c>
      <c r="B20" s="91"/>
      <c r="C20" s="84"/>
      <c r="D20" s="84"/>
      <c r="K20" s="104">
        <v>2500</v>
      </c>
      <c r="L20" s="105">
        <v>60</v>
      </c>
    </row>
    <row r="21" spans="1:12" x14ac:dyDescent="0.3">
      <c r="A21" s="86" t="s">
        <v>117</v>
      </c>
      <c r="B21" s="91"/>
      <c r="C21" s="84"/>
      <c r="D21" s="84"/>
      <c r="K21" s="104">
        <v>2501</v>
      </c>
      <c r="L21" s="105">
        <v>50</v>
      </c>
    </row>
    <row r="22" spans="1:12" x14ac:dyDescent="0.3">
      <c r="A22" s="86" t="s">
        <v>35</v>
      </c>
      <c r="B22" s="91"/>
      <c r="C22" s="84"/>
      <c r="D22" s="84"/>
      <c r="K22" s="104">
        <v>2502</v>
      </c>
      <c r="L22" s="105">
        <v>78</v>
      </c>
    </row>
    <row r="23" spans="1:12" x14ac:dyDescent="0.3">
      <c r="A23" s="86" t="s">
        <v>118</v>
      </c>
      <c r="B23" s="91"/>
      <c r="C23" s="84"/>
      <c r="D23" s="84"/>
      <c r="K23" s="104">
        <v>2503</v>
      </c>
      <c r="L23" s="105">
        <v>131.63999999999999</v>
      </c>
    </row>
    <row r="24" spans="1:12" x14ac:dyDescent="0.3">
      <c r="A24" s="86" t="s">
        <v>119</v>
      </c>
      <c r="B24" s="91"/>
      <c r="C24" s="84"/>
      <c r="D24" s="84"/>
      <c r="K24" s="104">
        <v>2504</v>
      </c>
      <c r="L24" s="105">
        <v>60</v>
      </c>
    </row>
    <row r="25" spans="1:12" x14ac:dyDescent="0.3">
      <c r="A25" s="86" t="s">
        <v>120</v>
      </c>
      <c r="B25" s="91"/>
      <c r="C25" s="84"/>
      <c r="D25" s="84"/>
      <c r="K25" s="104">
        <v>2505</v>
      </c>
      <c r="L25" s="105">
        <v>1313.33</v>
      </c>
    </row>
    <row r="26" spans="1:12" x14ac:dyDescent="0.3">
      <c r="A26" s="86" t="s">
        <v>121</v>
      </c>
      <c r="B26" s="91">
        <v>399.06</v>
      </c>
      <c r="C26" s="84"/>
      <c r="D26" s="84"/>
      <c r="K26" s="104">
        <v>2506</v>
      </c>
      <c r="L26" s="105">
        <v>377.08</v>
      </c>
    </row>
    <row r="27" spans="1:12" x14ac:dyDescent="0.3">
      <c r="A27" s="86" t="s">
        <v>122</v>
      </c>
      <c r="B27" s="91"/>
      <c r="C27" s="84"/>
      <c r="D27" s="84"/>
      <c r="K27" s="104">
        <v>2507</v>
      </c>
      <c r="L27" s="105">
        <v>870</v>
      </c>
    </row>
    <row r="28" spans="1:12" x14ac:dyDescent="0.3">
      <c r="A28" s="106" t="s">
        <v>123</v>
      </c>
      <c r="B28" s="107">
        <f>SUM(B5:B26)</f>
        <v>971.26</v>
      </c>
      <c r="C28" s="84"/>
      <c r="D28" s="84"/>
      <c r="K28" s="104">
        <v>2508</v>
      </c>
      <c r="L28" s="105">
        <v>10620</v>
      </c>
    </row>
    <row r="29" spans="1:12" x14ac:dyDescent="0.3">
      <c r="A29" s="106" t="s">
        <v>124</v>
      </c>
      <c r="B29" s="108"/>
      <c r="C29" s="84"/>
      <c r="D29" s="84"/>
      <c r="K29" s="104">
        <v>2509</v>
      </c>
      <c r="L29" s="105">
        <v>378</v>
      </c>
    </row>
    <row r="30" spans="1:12" x14ac:dyDescent="0.3">
      <c r="A30" s="86" t="s">
        <v>125</v>
      </c>
      <c r="B30" s="91">
        <v>25460</v>
      </c>
      <c r="C30" s="84"/>
      <c r="D30" s="84"/>
      <c r="K30" s="17"/>
      <c r="L30" s="157">
        <f>SUM(L19:L29)</f>
        <v>13959.029999999999</v>
      </c>
    </row>
    <row r="31" spans="1:12" x14ac:dyDescent="0.3">
      <c r="A31" s="86" t="s">
        <v>126</v>
      </c>
      <c r="B31" s="91"/>
      <c r="C31" s="84"/>
      <c r="D31" s="84"/>
    </row>
    <row r="32" spans="1:12" x14ac:dyDescent="0.3">
      <c r="A32" s="86" t="s">
        <v>127</v>
      </c>
      <c r="B32" s="91"/>
      <c r="C32" s="91"/>
      <c r="D32" s="84"/>
    </row>
    <row r="33" spans="1:12" x14ac:dyDescent="0.3">
      <c r="A33" s="86" t="s">
        <v>128</v>
      </c>
      <c r="B33" s="91"/>
      <c r="C33" s="84"/>
      <c r="D33" s="84"/>
      <c r="G33" s="85" t="s">
        <v>130</v>
      </c>
      <c r="K33" s="17"/>
      <c r="L33" s="110">
        <f>SUM(L16-L30)</f>
        <v>108094.3</v>
      </c>
    </row>
    <row r="34" spans="1:12" x14ac:dyDescent="0.3">
      <c r="A34" s="106" t="s">
        <v>129</v>
      </c>
      <c r="B34" s="107">
        <f>SUM(B28:B30)</f>
        <v>26431.26</v>
      </c>
      <c r="C34" s="84"/>
      <c r="D34" s="84"/>
    </row>
    <row r="35" spans="1:12" x14ac:dyDescent="0.3">
      <c r="B35" s="84"/>
      <c r="C35" s="84"/>
      <c r="D35" s="84"/>
    </row>
    <row r="36" spans="1:12" x14ac:dyDescent="0.3">
      <c r="B36" s="84"/>
      <c r="C36" s="84"/>
      <c r="D36" s="84"/>
    </row>
    <row r="37" spans="1:12" x14ac:dyDescent="0.3">
      <c r="B37" s="84"/>
      <c r="C37" s="84"/>
      <c r="D37" s="84"/>
    </row>
    <row r="38" spans="1:12" x14ac:dyDescent="0.3">
      <c r="B38" s="84"/>
      <c r="C38" s="84"/>
      <c r="D38" s="84"/>
    </row>
    <row r="39" spans="1:12" x14ac:dyDescent="0.3">
      <c r="B39" s="84"/>
      <c r="C39" s="84"/>
      <c r="D39" s="84"/>
    </row>
    <row r="40" spans="1:12" x14ac:dyDescent="0.3">
      <c r="B40" s="84"/>
      <c r="C40" s="84"/>
      <c r="D40" s="84"/>
    </row>
    <row r="41" spans="1:12" x14ac:dyDescent="0.3">
      <c r="B41" s="84"/>
      <c r="C41" s="84"/>
      <c r="D41" s="84"/>
    </row>
    <row r="42" spans="1:12" x14ac:dyDescent="0.3">
      <c r="B42" s="84"/>
      <c r="C42" s="84"/>
      <c r="D42" s="84"/>
    </row>
    <row r="43" spans="1:12" x14ac:dyDescent="0.3">
      <c r="B43" s="84"/>
      <c r="C43" s="84"/>
      <c r="D43" s="84"/>
    </row>
    <row r="44" spans="1:12" x14ac:dyDescent="0.3">
      <c r="B44" s="84"/>
      <c r="C44" s="84"/>
      <c r="D44" s="84"/>
      <c r="H44" s="86"/>
      <c r="I44" s="86"/>
      <c r="J44" s="86"/>
    </row>
    <row r="45" spans="1:12" x14ac:dyDescent="0.3">
      <c r="B45" s="84"/>
      <c r="C45" s="84"/>
      <c r="D45" s="84"/>
      <c r="K45" s="17"/>
    </row>
    <row r="46" spans="1:12" x14ac:dyDescent="0.3">
      <c r="B46" s="84"/>
      <c r="C46" s="84"/>
      <c r="D46" s="84"/>
      <c r="G46" s="86"/>
      <c r="H46" s="86"/>
      <c r="I46" s="86"/>
      <c r="J46" s="86"/>
      <c r="K46" s="17"/>
    </row>
    <row r="47" spans="1:12" x14ac:dyDescent="0.3">
      <c r="B47" s="84"/>
      <c r="C47" s="84"/>
      <c r="D47" s="84"/>
      <c r="K47" s="17"/>
    </row>
    <row r="48" spans="1:12" x14ac:dyDescent="0.3">
      <c r="K48" s="101"/>
    </row>
    <row r="49" spans="1:5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5" x14ac:dyDescent="0.3">
      <c r="A50" s="85" t="s">
        <v>135</v>
      </c>
      <c r="B50" s="111"/>
      <c r="C50" s="111"/>
      <c r="D50" s="111"/>
      <c r="E50" s="114"/>
    </row>
    <row r="51" spans="1:5" x14ac:dyDescent="0.3">
      <c r="A51" s="86" t="s">
        <v>136</v>
      </c>
      <c r="B51" s="111">
        <v>236.16</v>
      </c>
      <c r="C51" s="111">
        <v>236.16</v>
      </c>
      <c r="D51" s="111"/>
      <c r="E51" s="115">
        <v>400</v>
      </c>
    </row>
    <row r="52" spans="1:5" x14ac:dyDescent="0.3">
      <c r="A52" s="86" t="s">
        <v>137</v>
      </c>
      <c r="B52" s="111">
        <v>6127.45</v>
      </c>
      <c r="C52" s="111">
        <v>6127.45</v>
      </c>
      <c r="D52" s="111"/>
      <c r="E52" s="115">
        <v>16300</v>
      </c>
    </row>
    <row r="53" spans="1:5" x14ac:dyDescent="0.3">
      <c r="A53" s="86" t="s">
        <v>138</v>
      </c>
      <c r="B53" s="111">
        <v>175</v>
      </c>
      <c r="C53" s="111">
        <v>175</v>
      </c>
      <c r="D53" s="111"/>
      <c r="E53" s="115">
        <v>420</v>
      </c>
    </row>
    <row r="54" spans="1:5" x14ac:dyDescent="0.3">
      <c r="A54" s="86" t="s">
        <v>139</v>
      </c>
      <c r="B54" s="111"/>
      <c r="C54" s="111"/>
      <c r="D54" s="111"/>
      <c r="E54" s="115">
        <v>200</v>
      </c>
    </row>
    <row r="55" spans="1:5" x14ac:dyDescent="0.3">
      <c r="A55" s="86" t="s">
        <v>228</v>
      </c>
      <c r="B55" s="111">
        <v>1506.95</v>
      </c>
      <c r="C55" s="111">
        <v>1506.95</v>
      </c>
      <c r="D55" s="111"/>
      <c r="E55" s="115">
        <v>4000</v>
      </c>
    </row>
    <row r="56" spans="1:5" x14ac:dyDescent="0.3">
      <c r="A56" s="86" t="s">
        <v>229</v>
      </c>
      <c r="B56" s="111">
        <v>378.45</v>
      </c>
      <c r="C56" s="111">
        <v>378.45</v>
      </c>
      <c r="D56" s="111"/>
      <c r="E56" s="115"/>
    </row>
    <row r="57" spans="1:5" x14ac:dyDescent="0.3">
      <c r="A57" s="86"/>
      <c r="B57" s="111"/>
      <c r="C57" s="111"/>
      <c r="D57" s="111"/>
      <c r="E57" s="115"/>
    </row>
    <row r="58" spans="1:5" x14ac:dyDescent="0.3">
      <c r="A58" s="85" t="s">
        <v>140</v>
      </c>
      <c r="B58" s="111"/>
      <c r="C58" s="111"/>
      <c r="D58" s="111"/>
      <c r="E58" s="115"/>
    </row>
    <row r="59" spans="1:5" x14ac:dyDescent="0.3">
      <c r="A59" s="86" t="s">
        <v>141</v>
      </c>
      <c r="B59" s="111">
        <v>63.45</v>
      </c>
      <c r="C59" s="111">
        <v>63.45</v>
      </c>
      <c r="D59" s="111"/>
      <c r="E59" s="115">
        <v>200</v>
      </c>
    </row>
    <row r="60" spans="1:5" x14ac:dyDescent="0.3">
      <c r="A60" s="86" t="s">
        <v>142</v>
      </c>
      <c r="B60" s="111">
        <v>504</v>
      </c>
      <c r="C60" s="111">
        <v>420</v>
      </c>
      <c r="D60" s="111">
        <v>84</v>
      </c>
      <c r="E60" s="115">
        <v>500</v>
      </c>
    </row>
    <row r="61" spans="1:5" x14ac:dyDescent="0.3">
      <c r="A61" s="86"/>
      <c r="B61" s="111"/>
      <c r="C61" s="111"/>
      <c r="D61" s="111"/>
      <c r="E61" s="115"/>
    </row>
    <row r="62" spans="1:5" x14ac:dyDescent="0.3">
      <c r="A62" s="85" t="s">
        <v>143</v>
      </c>
      <c r="B62" s="111"/>
      <c r="C62" s="111"/>
      <c r="D62" s="111"/>
      <c r="E62" s="115"/>
    </row>
    <row r="63" spans="1:5" x14ac:dyDescent="0.3">
      <c r="A63" s="86" t="s">
        <v>144</v>
      </c>
      <c r="B63" s="111">
        <v>160</v>
      </c>
      <c r="C63" s="111">
        <v>160</v>
      </c>
      <c r="D63" s="111"/>
      <c r="E63" s="115">
        <v>200</v>
      </c>
    </row>
    <row r="64" spans="1:5" x14ac:dyDescent="0.3">
      <c r="A64" s="86" t="s">
        <v>145</v>
      </c>
      <c r="B64" s="111">
        <v>378</v>
      </c>
      <c r="C64" s="111">
        <v>315</v>
      </c>
      <c r="D64" s="111">
        <v>63</v>
      </c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47.84</v>
      </c>
      <c r="C67" s="111">
        <v>47.84</v>
      </c>
      <c r="D67" s="111"/>
      <c r="E67" s="115">
        <v>150</v>
      </c>
    </row>
    <row r="68" spans="1:5" x14ac:dyDescent="0.3">
      <c r="A68" s="86" t="s">
        <v>147</v>
      </c>
      <c r="B68" s="111">
        <v>656.62</v>
      </c>
      <c r="C68" s="111">
        <v>656.62</v>
      </c>
      <c r="D68" s="111"/>
      <c r="E68" s="115">
        <v>3500</v>
      </c>
    </row>
    <row r="69" spans="1:5" x14ac:dyDescent="0.3">
      <c r="A69" s="86" t="s">
        <v>148</v>
      </c>
      <c r="B69" s="111">
        <v>675.82</v>
      </c>
      <c r="C69" s="111">
        <v>675.82</v>
      </c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155</v>
      </c>
      <c r="C71" s="111">
        <v>155</v>
      </c>
      <c r="D71" s="111"/>
      <c r="E71" s="115">
        <v>150</v>
      </c>
    </row>
    <row r="72" spans="1:5" x14ac:dyDescent="0.3">
      <c r="A72" s="86" t="s">
        <v>151</v>
      </c>
      <c r="B72" s="111">
        <v>40</v>
      </c>
      <c r="C72" s="111">
        <v>40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/>
      <c r="C80" s="111"/>
      <c r="D80" s="111"/>
      <c r="E80" s="115">
        <v>220</v>
      </c>
    </row>
    <row r="81" spans="1:5" x14ac:dyDescent="0.3">
      <c r="A81" s="86" t="s">
        <v>160</v>
      </c>
      <c r="B81" s="111">
        <v>52</v>
      </c>
      <c r="C81" s="111">
        <v>52</v>
      </c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/>
      <c r="C85" s="111"/>
      <c r="D85" s="111"/>
      <c r="E85" s="115">
        <v>425</v>
      </c>
    </row>
    <row r="86" spans="1:5" x14ac:dyDescent="0.3">
      <c r="A86" s="86" t="s">
        <v>164</v>
      </c>
      <c r="B86" s="111"/>
      <c r="C86" s="111"/>
      <c r="D86" s="111"/>
      <c r="E86" s="115">
        <v>425</v>
      </c>
    </row>
    <row r="87" spans="1:5" x14ac:dyDescent="0.3">
      <c r="A87" s="86" t="s">
        <v>165</v>
      </c>
      <c r="B87" s="111"/>
      <c r="C87" s="111"/>
      <c r="D87" s="111"/>
      <c r="E87" s="115">
        <v>425</v>
      </c>
    </row>
    <row r="88" spans="1:5" x14ac:dyDescent="0.3">
      <c r="A88" s="86" t="s">
        <v>166</v>
      </c>
      <c r="B88" s="111"/>
      <c r="C88" s="111"/>
      <c r="D88" s="111"/>
      <c r="E88" s="115">
        <v>425</v>
      </c>
    </row>
    <row r="89" spans="1:5" x14ac:dyDescent="0.3">
      <c r="A89" s="86" t="s">
        <v>167</v>
      </c>
      <c r="B89" s="111"/>
      <c r="C89" s="111"/>
      <c r="D89" s="111"/>
      <c r="E89" s="115">
        <v>425</v>
      </c>
    </row>
    <row r="90" spans="1:5" x14ac:dyDescent="0.3">
      <c r="A90" s="86" t="s">
        <v>168</v>
      </c>
      <c r="B90" s="111"/>
      <c r="C90" s="111"/>
      <c r="D90" s="111"/>
      <c r="E90" s="115">
        <v>425</v>
      </c>
    </row>
    <row r="91" spans="1:5" x14ac:dyDescent="0.3">
      <c r="A91" s="86" t="s">
        <v>169</v>
      </c>
      <c r="B91" s="111"/>
      <c r="C91" s="111"/>
      <c r="D91" s="111"/>
      <c r="E91" s="115">
        <v>25</v>
      </c>
    </row>
    <row r="92" spans="1:5" x14ac:dyDescent="0.3">
      <c r="A92" s="86" t="s">
        <v>170</v>
      </c>
      <c r="B92" s="111"/>
      <c r="C92" s="111"/>
      <c r="D92" s="111"/>
      <c r="E92" s="115">
        <v>275</v>
      </c>
    </row>
    <row r="93" spans="1:5" x14ac:dyDescent="0.3">
      <c r="A93" s="86" t="s">
        <v>171</v>
      </c>
      <c r="B93" s="111"/>
      <c r="C93" s="111"/>
      <c r="D93" s="111"/>
      <c r="E93" s="115">
        <v>925</v>
      </c>
    </row>
    <row r="94" spans="1:5" x14ac:dyDescent="0.3">
      <c r="A94" s="86" t="s">
        <v>172</v>
      </c>
      <c r="B94" s="111"/>
      <c r="C94" s="111"/>
      <c r="D94" s="111"/>
      <c r="E94" s="115">
        <v>425</v>
      </c>
    </row>
    <row r="95" spans="1:5" x14ac:dyDescent="0.3">
      <c r="A95" s="86" t="s">
        <v>173</v>
      </c>
      <c r="B95" s="111">
        <v>120</v>
      </c>
      <c r="C95" s="111">
        <v>120</v>
      </c>
      <c r="D95" s="111"/>
      <c r="E95" s="115">
        <v>120</v>
      </c>
    </row>
    <row r="96" spans="1:5" x14ac:dyDescent="0.3">
      <c r="A96" s="86" t="s">
        <v>174</v>
      </c>
      <c r="B96" s="111">
        <v>120</v>
      </c>
      <c r="C96" s="111">
        <v>120</v>
      </c>
      <c r="D96" s="111"/>
      <c r="E96" s="115">
        <v>120</v>
      </c>
    </row>
    <row r="97" spans="1:9" x14ac:dyDescent="0.3">
      <c r="A97" s="86" t="s">
        <v>175</v>
      </c>
      <c r="B97" s="111">
        <v>12</v>
      </c>
      <c r="C97" s="111">
        <v>12</v>
      </c>
      <c r="D97" s="111"/>
      <c r="E97" s="115">
        <v>100</v>
      </c>
    </row>
    <row r="98" spans="1:9" x14ac:dyDescent="0.3">
      <c r="A98" s="86"/>
      <c r="B98" s="111"/>
      <c r="C98" s="111"/>
      <c r="D98" s="111"/>
      <c r="E98" s="115"/>
    </row>
    <row r="99" spans="1:9" x14ac:dyDescent="0.3">
      <c r="A99" s="86" t="s">
        <v>176</v>
      </c>
      <c r="B99" s="111"/>
      <c r="C99" s="111"/>
      <c r="E99" s="115">
        <v>600</v>
      </c>
    </row>
    <row r="100" spans="1:9" x14ac:dyDescent="0.3">
      <c r="A100" s="86" t="s">
        <v>177</v>
      </c>
      <c r="B100" s="111"/>
      <c r="C100" s="111"/>
      <c r="E100" s="115">
        <v>500</v>
      </c>
    </row>
    <row r="101" spans="1:9" x14ac:dyDescent="0.3">
      <c r="A101" s="86" t="s">
        <v>232</v>
      </c>
      <c r="B101" s="111"/>
      <c r="C101" s="111"/>
      <c r="E101" s="115">
        <v>600</v>
      </c>
    </row>
    <row r="102" spans="1:9" x14ac:dyDescent="0.3">
      <c r="A102" s="86"/>
      <c r="B102" s="111"/>
      <c r="C102" s="111"/>
      <c r="E102" s="115"/>
    </row>
    <row r="103" spans="1:9" x14ac:dyDescent="0.3">
      <c r="A103" s="85" t="s">
        <v>178</v>
      </c>
      <c r="B103" s="111"/>
      <c r="C103" s="111"/>
      <c r="D103" s="111"/>
      <c r="E103" s="115"/>
    </row>
    <row r="104" spans="1:9" x14ac:dyDescent="0.3">
      <c r="A104" s="86" t="s">
        <v>233</v>
      </c>
      <c r="B104" s="111">
        <v>161.26</v>
      </c>
      <c r="C104" s="111">
        <v>134.38</v>
      </c>
      <c r="D104" s="111">
        <v>26.88</v>
      </c>
      <c r="E104" s="115">
        <v>300</v>
      </c>
      <c r="H104" s="111"/>
      <c r="I104" s="111"/>
    </row>
    <row r="105" spans="1:9" x14ac:dyDescent="0.3">
      <c r="A105" s="86" t="s">
        <v>179</v>
      </c>
      <c r="B105" s="111">
        <v>240</v>
      </c>
      <c r="C105" s="111">
        <v>200</v>
      </c>
      <c r="D105" s="111">
        <v>40</v>
      </c>
      <c r="E105" s="115">
        <v>300</v>
      </c>
    </row>
    <row r="106" spans="1:9" x14ac:dyDescent="0.3">
      <c r="A106" s="86" t="s">
        <v>180</v>
      </c>
      <c r="B106" s="111"/>
      <c r="C106" s="111"/>
      <c r="D106" s="111"/>
      <c r="E106" s="115"/>
    </row>
    <row r="107" spans="1:9" x14ac:dyDescent="0.3">
      <c r="A107" s="86" t="s">
        <v>181</v>
      </c>
      <c r="B107" s="111">
        <v>77.95</v>
      </c>
      <c r="C107" s="111">
        <v>64.95</v>
      </c>
      <c r="D107" s="111">
        <v>13</v>
      </c>
      <c r="E107" s="115">
        <v>220</v>
      </c>
    </row>
    <row r="108" spans="1:9" x14ac:dyDescent="0.3">
      <c r="A108" s="86" t="s">
        <v>182</v>
      </c>
      <c r="B108" s="111">
        <v>250</v>
      </c>
      <c r="C108" s="111">
        <v>250</v>
      </c>
      <c r="D108" s="111"/>
      <c r="E108" s="115">
        <v>500</v>
      </c>
    </row>
    <row r="109" spans="1:9" x14ac:dyDescent="0.3">
      <c r="A109" s="86" t="s">
        <v>183</v>
      </c>
      <c r="B109" s="111">
        <v>60</v>
      </c>
      <c r="C109" s="111">
        <v>50</v>
      </c>
      <c r="D109" s="111">
        <v>10</v>
      </c>
      <c r="E109" s="115">
        <v>220</v>
      </c>
    </row>
    <row r="110" spans="1:9" x14ac:dyDescent="0.3">
      <c r="E110" s="115"/>
    </row>
    <row r="111" spans="1:9" x14ac:dyDescent="0.3">
      <c r="A111" s="85" t="s">
        <v>184</v>
      </c>
      <c r="B111" s="111"/>
      <c r="C111" s="111"/>
      <c r="D111" s="111"/>
      <c r="E111" s="115"/>
    </row>
    <row r="112" spans="1:9" x14ac:dyDescent="0.3">
      <c r="A112" s="86" t="s">
        <v>185</v>
      </c>
      <c r="B112" s="111">
        <v>900</v>
      </c>
      <c r="C112" s="111">
        <v>750</v>
      </c>
      <c r="D112" s="111">
        <v>150</v>
      </c>
      <c r="E112" s="115">
        <v>1800</v>
      </c>
    </row>
    <row r="113" spans="1:5" x14ac:dyDescent="0.3">
      <c r="A113" s="86" t="s">
        <v>186</v>
      </c>
      <c r="B113" s="111"/>
      <c r="C113" s="111"/>
      <c r="D113" s="111"/>
      <c r="E113" s="115"/>
    </row>
    <row r="114" spans="1:5" x14ac:dyDescent="0.3">
      <c r="A114" s="86" t="s">
        <v>187</v>
      </c>
      <c r="B114" s="111">
        <v>3382.5</v>
      </c>
      <c r="C114" s="111">
        <v>3382.5</v>
      </c>
      <c r="D114" s="111"/>
      <c r="E114" s="115">
        <v>5032.5</v>
      </c>
    </row>
    <row r="115" spans="1:5" x14ac:dyDescent="0.3">
      <c r="A115" s="86" t="s">
        <v>188</v>
      </c>
      <c r="B115" s="111">
        <v>225</v>
      </c>
      <c r="C115" s="111">
        <v>225</v>
      </c>
      <c r="D115" s="111"/>
      <c r="E115" s="115">
        <v>360</v>
      </c>
    </row>
    <row r="116" spans="1:5" x14ac:dyDescent="0.3">
      <c r="A116" s="86" t="s">
        <v>234</v>
      </c>
      <c r="B116" s="111">
        <v>533.59</v>
      </c>
      <c r="C116" s="111">
        <v>444.66</v>
      </c>
      <c r="D116" s="111">
        <v>88.93</v>
      </c>
      <c r="E116" s="115">
        <v>200</v>
      </c>
    </row>
    <row r="117" spans="1:5" x14ac:dyDescent="0.3">
      <c r="A117" s="86" t="s">
        <v>189</v>
      </c>
      <c r="B117" s="111"/>
      <c r="C117" s="111"/>
      <c r="D117" s="111"/>
      <c r="E117" s="115">
        <v>200</v>
      </c>
    </row>
    <row r="118" spans="1:5" x14ac:dyDescent="0.3">
      <c r="A118" s="86" t="s">
        <v>190</v>
      </c>
      <c r="B118" s="111"/>
      <c r="C118" s="111"/>
      <c r="D118" s="111"/>
      <c r="E118" s="115">
        <v>100</v>
      </c>
    </row>
    <row r="119" spans="1:5" x14ac:dyDescent="0.3">
      <c r="A119" s="86" t="s">
        <v>191</v>
      </c>
      <c r="B119" s="111"/>
      <c r="C119" s="111"/>
      <c r="D119" s="111"/>
      <c r="E119" s="115"/>
    </row>
    <row r="120" spans="1:5" x14ac:dyDescent="0.3">
      <c r="A120" s="86" t="s">
        <v>192</v>
      </c>
      <c r="B120" s="111"/>
      <c r="C120" s="111"/>
      <c r="D120" s="111"/>
      <c r="E120" s="115"/>
    </row>
    <row r="121" spans="1:5" x14ac:dyDescent="0.3">
      <c r="A121" s="86" t="s">
        <v>193</v>
      </c>
      <c r="B121" s="111"/>
      <c r="C121" s="111"/>
      <c r="D121" s="111"/>
      <c r="E121" s="115"/>
    </row>
    <row r="122" spans="1:5" x14ac:dyDescent="0.3">
      <c r="A122" s="86" t="s">
        <v>194</v>
      </c>
      <c r="B122" s="111"/>
      <c r="C122" s="111"/>
      <c r="D122" s="111"/>
      <c r="E122" s="115">
        <v>300</v>
      </c>
    </row>
    <row r="123" spans="1:5" x14ac:dyDescent="0.3">
      <c r="A123" s="86" t="s">
        <v>195</v>
      </c>
      <c r="B123" s="111"/>
      <c r="C123" s="111"/>
      <c r="D123" s="111"/>
      <c r="E123" s="115">
        <v>100</v>
      </c>
    </row>
    <row r="124" spans="1:5" x14ac:dyDescent="0.3">
      <c r="A124" s="86" t="s">
        <v>196</v>
      </c>
      <c r="B124" s="111">
        <v>100</v>
      </c>
      <c r="C124" s="111">
        <v>100</v>
      </c>
      <c r="D124" s="111"/>
      <c r="E124" s="115">
        <v>400</v>
      </c>
    </row>
    <row r="125" spans="1:5" x14ac:dyDescent="0.3">
      <c r="E125" s="115"/>
    </row>
    <row r="126" spans="1:5" x14ac:dyDescent="0.3">
      <c r="A126" s="85" t="s">
        <v>197</v>
      </c>
      <c r="B126" s="111"/>
      <c r="C126" s="111"/>
      <c r="D126" s="111"/>
      <c r="E126" s="115"/>
    </row>
    <row r="127" spans="1:5" x14ac:dyDescent="0.3">
      <c r="A127" s="86" t="s">
        <v>198</v>
      </c>
      <c r="B127" s="111">
        <v>29</v>
      </c>
      <c r="C127" s="111">
        <v>29</v>
      </c>
      <c r="D127" s="111"/>
      <c r="E127" s="115">
        <v>200</v>
      </c>
    </row>
    <row r="128" spans="1:5" x14ac:dyDescent="0.3">
      <c r="A128" s="86" t="s">
        <v>199</v>
      </c>
      <c r="B128" s="111">
        <v>126</v>
      </c>
      <c r="C128" s="111">
        <v>126</v>
      </c>
      <c r="D128" s="111"/>
      <c r="E128" s="115"/>
    </row>
    <row r="129" spans="1:5" x14ac:dyDescent="0.3">
      <c r="A129" s="86"/>
      <c r="B129" s="111"/>
      <c r="C129" s="111"/>
      <c r="D129" s="111"/>
      <c r="E129" s="115"/>
    </row>
    <row r="130" spans="1:5" x14ac:dyDescent="0.3">
      <c r="A130" s="85" t="s">
        <v>200</v>
      </c>
      <c r="B130" s="111"/>
      <c r="C130" s="111"/>
      <c r="D130" s="111"/>
      <c r="E130" s="115"/>
    </row>
    <row r="131" spans="1:5" x14ac:dyDescent="0.3">
      <c r="A131" s="86" t="s">
        <v>201</v>
      </c>
      <c r="B131" s="111"/>
      <c r="C131" s="111"/>
      <c r="D131" s="111"/>
      <c r="E131" s="115"/>
    </row>
    <row r="132" spans="1:5" x14ac:dyDescent="0.3">
      <c r="A132" s="86" t="s">
        <v>202</v>
      </c>
      <c r="B132" s="111"/>
      <c r="C132" s="111"/>
      <c r="D132" s="111"/>
      <c r="E132" s="115">
        <v>200</v>
      </c>
    </row>
    <row r="133" spans="1:5" x14ac:dyDescent="0.3">
      <c r="A133" s="86" t="s">
        <v>203</v>
      </c>
      <c r="B133" s="111"/>
      <c r="C133" s="111"/>
      <c r="D133" s="111"/>
      <c r="E133" s="115"/>
    </row>
    <row r="134" spans="1:5" x14ac:dyDescent="0.3">
      <c r="A134" s="86" t="s">
        <v>204</v>
      </c>
      <c r="B134" s="111"/>
      <c r="C134" s="111"/>
      <c r="D134" s="111"/>
      <c r="E134" s="115"/>
    </row>
    <row r="135" spans="1:5" x14ac:dyDescent="0.3">
      <c r="A135" s="86" t="s">
        <v>235</v>
      </c>
      <c r="B135" s="111"/>
      <c r="C135" s="111"/>
      <c r="D135" s="111"/>
      <c r="E135" s="115">
        <v>50</v>
      </c>
    </row>
    <row r="136" spans="1:5" x14ac:dyDescent="0.3">
      <c r="A136" s="86" t="s">
        <v>236</v>
      </c>
      <c r="B136" s="111"/>
      <c r="C136" s="111"/>
      <c r="D136" s="111"/>
      <c r="E136" s="115">
        <v>50</v>
      </c>
    </row>
    <row r="137" spans="1:5" x14ac:dyDescent="0.3">
      <c r="A137" s="86" t="s">
        <v>205</v>
      </c>
      <c r="B137" s="111"/>
      <c r="C137" s="111"/>
      <c r="D137" s="111"/>
      <c r="E137" s="115">
        <v>40</v>
      </c>
    </row>
    <row r="138" spans="1:5" x14ac:dyDescent="0.3">
      <c r="A138" s="86" t="s">
        <v>206</v>
      </c>
      <c r="B138" s="111">
        <v>60</v>
      </c>
      <c r="C138" s="111">
        <v>50</v>
      </c>
      <c r="D138" s="111">
        <v>10</v>
      </c>
      <c r="E138" s="115">
        <v>150</v>
      </c>
    </row>
    <row r="139" spans="1:5" x14ac:dyDescent="0.3">
      <c r="A139" s="86" t="s">
        <v>207</v>
      </c>
      <c r="B139" s="111"/>
      <c r="C139" s="111"/>
      <c r="D139" s="111"/>
      <c r="E139" s="115"/>
    </row>
    <row r="140" spans="1:5" x14ac:dyDescent="0.3">
      <c r="A140" s="86" t="s">
        <v>208</v>
      </c>
      <c r="B140" s="111"/>
      <c r="C140" s="111"/>
      <c r="D140" s="111"/>
      <c r="E140" s="115"/>
    </row>
    <row r="141" spans="1:5" x14ac:dyDescent="0.3">
      <c r="A141" s="86" t="s">
        <v>209</v>
      </c>
      <c r="B141" s="111"/>
      <c r="C141" s="111"/>
      <c r="D141" s="111"/>
      <c r="E141" s="115">
        <v>3000</v>
      </c>
    </row>
    <row r="142" spans="1:5" x14ac:dyDescent="0.3">
      <c r="A142" s="86" t="s">
        <v>210</v>
      </c>
      <c r="B142" s="111"/>
      <c r="C142" s="111"/>
      <c r="D142" s="117"/>
      <c r="E142" s="115"/>
    </row>
    <row r="143" spans="1:5" x14ac:dyDescent="0.3">
      <c r="A143" s="86" t="s">
        <v>211</v>
      </c>
      <c r="B143" s="111"/>
      <c r="C143" s="111"/>
      <c r="D143" s="111"/>
      <c r="E143" s="115"/>
    </row>
    <row r="144" spans="1:5" x14ac:dyDescent="0.3">
      <c r="A144" s="86" t="s">
        <v>212</v>
      </c>
      <c r="B144" s="111"/>
      <c r="C144" s="111"/>
      <c r="D144" s="111"/>
      <c r="E144" s="115">
        <v>442</v>
      </c>
    </row>
    <row r="145" spans="1:8" x14ac:dyDescent="0.3">
      <c r="A145" s="86" t="s">
        <v>38</v>
      </c>
      <c r="B145" s="111"/>
      <c r="C145" s="111"/>
      <c r="D145" s="111"/>
      <c r="E145" s="115"/>
    </row>
    <row r="146" spans="1:8" x14ac:dyDescent="0.3">
      <c r="A146" s="86" t="s">
        <v>213</v>
      </c>
      <c r="B146" s="111"/>
      <c r="C146" s="111"/>
      <c r="D146" s="111"/>
      <c r="E146" s="115" t="s">
        <v>277</v>
      </c>
    </row>
    <row r="147" spans="1:8" x14ac:dyDescent="0.3">
      <c r="A147" s="86" t="s">
        <v>214</v>
      </c>
      <c r="B147" s="111"/>
      <c r="C147" s="111"/>
      <c r="D147" s="111"/>
      <c r="E147" s="118">
        <v>100</v>
      </c>
    </row>
    <row r="148" spans="1:8" x14ac:dyDescent="0.3">
      <c r="A148" s="86" t="s">
        <v>215</v>
      </c>
      <c r="B148" s="111"/>
      <c r="C148" s="111"/>
      <c r="D148" s="111"/>
      <c r="E148" s="115"/>
    </row>
    <row r="149" spans="1:8" x14ac:dyDescent="0.3">
      <c r="A149" s="86" t="s">
        <v>216</v>
      </c>
      <c r="B149" s="111"/>
      <c r="C149" s="111"/>
      <c r="D149" s="111"/>
      <c r="E149" s="115"/>
    </row>
    <row r="150" spans="1:8" x14ac:dyDescent="0.3">
      <c r="A150" s="86" t="s">
        <v>217</v>
      </c>
      <c r="B150" s="111"/>
      <c r="C150" s="111"/>
      <c r="D150" s="111"/>
      <c r="E150" s="115"/>
    </row>
    <row r="151" spans="1:8" x14ac:dyDescent="0.3">
      <c r="A151" s="86" t="s">
        <v>237</v>
      </c>
      <c r="B151" s="111"/>
      <c r="C151" s="111"/>
      <c r="D151" s="111"/>
      <c r="E151" s="115"/>
      <c r="H151" s="119"/>
    </row>
    <row r="152" spans="1:8" x14ac:dyDescent="0.3">
      <c r="A152" s="86" t="s">
        <v>238</v>
      </c>
      <c r="B152" s="111"/>
      <c r="C152" s="111"/>
      <c r="D152" s="111"/>
      <c r="E152" s="115">
        <v>1000</v>
      </c>
      <c r="H152" s="119"/>
    </row>
    <row r="153" spans="1:8" x14ac:dyDescent="0.3">
      <c r="A153" s="86" t="s">
        <v>218</v>
      </c>
      <c r="B153" s="111"/>
      <c r="C153" s="111"/>
      <c r="D153" s="111"/>
      <c r="E153" s="115">
        <v>100</v>
      </c>
    </row>
    <row r="154" spans="1:8" x14ac:dyDescent="0.3">
      <c r="A154" s="120" t="s">
        <v>219</v>
      </c>
      <c r="B154" s="121"/>
      <c r="C154" s="121"/>
      <c r="D154" s="111"/>
      <c r="E154" s="115"/>
    </row>
    <row r="155" spans="1:8" x14ac:dyDescent="0.3">
      <c r="A155" s="85" t="s">
        <v>220</v>
      </c>
      <c r="B155" s="122">
        <f>SUM(B51:B154)</f>
        <v>18713.180000000004</v>
      </c>
      <c r="C155" s="122">
        <f t="shared" ref="C155:E155" si="0">SUM(C51:C154)</f>
        <v>18082.23</v>
      </c>
      <c r="D155" s="122">
        <f t="shared" si="0"/>
        <v>630.95000000000005</v>
      </c>
      <c r="E155" s="122">
        <f t="shared" si="0"/>
        <v>50719.5</v>
      </c>
    </row>
    <row r="156" spans="1:8" x14ac:dyDescent="0.3">
      <c r="A156" s="85"/>
      <c r="B156" s="122"/>
      <c r="C156" s="122"/>
      <c r="D156" s="122"/>
      <c r="E156" s="122"/>
    </row>
    <row r="157" spans="1:8" x14ac:dyDescent="0.3">
      <c r="A157" s="135"/>
      <c r="B157" s="136"/>
      <c r="C157" s="136"/>
      <c r="D157" s="137"/>
      <c r="E157" s="137"/>
    </row>
    <row r="158" spans="1:8" x14ac:dyDescent="0.3">
      <c r="A158" s="85" t="s">
        <v>221</v>
      </c>
      <c r="B158" s="111"/>
      <c r="C158" s="111"/>
      <c r="D158" s="111"/>
      <c r="E158" s="123"/>
    </row>
    <row r="159" spans="1:8" x14ac:dyDescent="0.3">
      <c r="A159" s="127" t="s">
        <v>239</v>
      </c>
      <c r="B159" s="111"/>
      <c r="C159" s="111"/>
      <c r="D159" s="111"/>
      <c r="E159" s="115"/>
    </row>
    <row r="160" spans="1:8" x14ac:dyDescent="0.3">
      <c r="A160" s="86" t="s">
        <v>240</v>
      </c>
      <c r="B160" s="89"/>
      <c r="C160" s="111"/>
      <c r="D160" s="111"/>
      <c r="E160" s="115"/>
    </row>
    <row r="161" spans="1:5" x14ac:dyDescent="0.3">
      <c r="A161" s="86" t="s">
        <v>28</v>
      </c>
      <c r="B161" s="89"/>
      <c r="C161" s="111"/>
      <c r="D161" s="111"/>
      <c r="E161" s="115"/>
    </row>
    <row r="162" spans="1:5" x14ac:dyDescent="0.3">
      <c r="A162" s="86"/>
      <c r="B162" s="86"/>
      <c r="E162" s="124"/>
    </row>
    <row r="163" spans="1:5" x14ac:dyDescent="0.3">
      <c r="A163" s="85" t="s">
        <v>78</v>
      </c>
      <c r="B163" s="86"/>
      <c r="E163" s="124"/>
    </row>
    <row r="164" spans="1:5" x14ac:dyDescent="0.3">
      <c r="A164" s="86" t="s">
        <v>39</v>
      </c>
      <c r="B164" s="131">
        <v>655.82</v>
      </c>
      <c r="C164" s="117">
        <v>655.82</v>
      </c>
      <c r="E164" s="124"/>
    </row>
    <row r="165" spans="1:5" x14ac:dyDescent="0.3">
      <c r="A165" s="86" t="s">
        <v>222</v>
      </c>
      <c r="B165" s="86"/>
      <c r="E165" s="124"/>
    </row>
    <row r="166" spans="1:5" x14ac:dyDescent="0.3">
      <c r="A166" s="86" t="s">
        <v>250</v>
      </c>
      <c r="B166" s="86"/>
      <c r="E166" s="130">
        <v>200</v>
      </c>
    </row>
    <row r="167" spans="1:5" x14ac:dyDescent="0.3">
      <c r="A167" s="86"/>
      <c r="B167" s="86"/>
      <c r="E167" s="129"/>
    </row>
    <row r="168" spans="1:5" x14ac:dyDescent="0.3">
      <c r="A168" s="85" t="s">
        <v>241</v>
      </c>
      <c r="B168" s="86"/>
      <c r="E168" s="124"/>
    </row>
    <row r="169" spans="1:5" x14ac:dyDescent="0.3">
      <c r="A169" s="86" t="s">
        <v>19</v>
      </c>
      <c r="B169" s="86"/>
      <c r="E169" s="124"/>
    </row>
    <row r="170" spans="1:5" x14ac:dyDescent="0.3">
      <c r="A170" s="86" t="s">
        <v>223</v>
      </c>
      <c r="B170" s="89"/>
      <c r="C170" s="111"/>
      <c r="D170" s="111"/>
      <c r="E170" s="115"/>
    </row>
    <row r="171" spans="1:5" x14ac:dyDescent="0.3">
      <c r="A171" s="86"/>
      <c r="B171" s="89"/>
      <c r="C171" s="111"/>
      <c r="D171" s="111"/>
      <c r="E171" s="115"/>
    </row>
    <row r="172" spans="1:5" x14ac:dyDescent="0.3">
      <c r="A172" s="85" t="s">
        <v>242</v>
      </c>
      <c r="B172" s="89"/>
      <c r="C172" s="111"/>
      <c r="D172" s="111"/>
      <c r="E172" s="115"/>
    </row>
    <row r="173" spans="1:5" x14ac:dyDescent="0.3">
      <c r="A173" s="86" t="s">
        <v>224</v>
      </c>
      <c r="B173" s="89"/>
      <c r="C173" s="111"/>
      <c r="D173" s="111"/>
      <c r="E173" s="115"/>
    </row>
    <row r="174" spans="1:5" x14ac:dyDescent="0.3">
      <c r="A174" s="86" t="s">
        <v>225</v>
      </c>
      <c r="B174" s="89">
        <v>10620</v>
      </c>
      <c r="C174" s="111">
        <v>10620</v>
      </c>
      <c r="D174" s="111"/>
      <c r="E174" s="115"/>
    </row>
    <row r="175" spans="1:5" x14ac:dyDescent="0.3">
      <c r="A175" s="86"/>
      <c r="B175" s="89"/>
      <c r="C175" s="111"/>
      <c r="D175" s="111"/>
      <c r="E175" s="115"/>
    </row>
    <row r="176" spans="1:5" x14ac:dyDescent="0.3">
      <c r="A176" s="85" t="s">
        <v>243</v>
      </c>
      <c r="B176" s="89"/>
      <c r="C176" s="111"/>
      <c r="D176" s="111"/>
      <c r="E176" s="115"/>
    </row>
    <row r="177" spans="1:5" x14ac:dyDescent="0.3">
      <c r="A177" s="86" t="s">
        <v>244</v>
      </c>
      <c r="B177" s="89"/>
      <c r="C177" s="111"/>
      <c r="D177" s="111"/>
      <c r="E177" s="115"/>
    </row>
    <row r="178" spans="1:5" x14ac:dyDescent="0.3">
      <c r="A178" s="86" t="s">
        <v>245</v>
      </c>
      <c r="B178" s="89"/>
      <c r="C178" s="111"/>
      <c r="D178" s="111"/>
      <c r="E178" s="115"/>
    </row>
    <row r="179" spans="1:5" x14ac:dyDescent="0.3">
      <c r="A179" s="86" t="s">
        <v>246</v>
      </c>
      <c r="B179" s="89"/>
      <c r="C179" s="117"/>
      <c r="D179" s="117"/>
      <c r="E179" s="115"/>
    </row>
    <row r="180" spans="1:5" x14ac:dyDescent="0.3">
      <c r="A180" s="86"/>
      <c r="B180" s="88"/>
      <c r="C180" s="122"/>
      <c r="D180" s="122"/>
      <c r="E180" s="115"/>
    </row>
    <row r="181" spans="1:5" x14ac:dyDescent="0.3">
      <c r="A181" s="85" t="s">
        <v>247</v>
      </c>
      <c r="B181" s="86"/>
      <c r="C181" s="117"/>
      <c r="D181" s="117"/>
      <c r="E181" s="115"/>
    </row>
    <row r="182" spans="1:5" x14ac:dyDescent="0.3">
      <c r="A182" s="86" t="s">
        <v>248</v>
      </c>
      <c r="B182" s="86"/>
      <c r="C182" s="117"/>
      <c r="D182" s="125"/>
      <c r="E182" s="115"/>
    </row>
    <row r="183" spans="1:5" x14ac:dyDescent="0.3">
      <c r="A183" s="86"/>
      <c r="B183" s="86"/>
    </row>
    <row r="184" spans="1:5" x14ac:dyDescent="0.3">
      <c r="A184" s="85" t="s">
        <v>249</v>
      </c>
      <c r="B184" s="128">
        <f>SUM(B164:B181)</f>
        <v>11275.82</v>
      </c>
      <c r="C184" s="128">
        <f t="shared" ref="C184:E184" si="1">SUM(C164:C181)</f>
        <v>11275.82</v>
      </c>
      <c r="D184" s="128">
        <f t="shared" si="1"/>
        <v>0</v>
      </c>
      <c r="E184" s="128">
        <f t="shared" si="1"/>
        <v>200</v>
      </c>
    </row>
    <row r="185" spans="1:5" x14ac:dyDescent="0.3">
      <c r="A185" s="86"/>
      <c r="B185" s="86"/>
      <c r="C185" s="86"/>
      <c r="D185" s="86"/>
      <c r="E185" s="86"/>
    </row>
    <row r="186" spans="1:5" x14ac:dyDescent="0.3">
      <c r="A186" s="86"/>
      <c r="B186" s="86"/>
      <c r="C186" s="86"/>
      <c r="D186" s="86"/>
      <c r="E186" s="86"/>
    </row>
    <row r="187" spans="1:5" x14ac:dyDescent="0.3">
      <c r="A187" s="106" t="s">
        <v>251</v>
      </c>
      <c r="B187" s="132">
        <f>SUM(B184+B155)</f>
        <v>29989.000000000004</v>
      </c>
      <c r="C187" s="132">
        <f>SUM(C184+C155)</f>
        <v>29358.05</v>
      </c>
      <c r="D187" s="132">
        <f>SUM(D184+D155)</f>
        <v>630.95000000000005</v>
      </c>
      <c r="E187" s="132">
        <f>SUM(E184+E155)</f>
        <v>50919.5</v>
      </c>
    </row>
    <row r="188" spans="1:5" x14ac:dyDescent="0.3">
      <c r="A188" s="86"/>
      <c r="B188" s="86"/>
      <c r="C188" s="86"/>
      <c r="D188" s="86"/>
      <c r="E188" s="86"/>
    </row>
    <row r="189" spans="1:5" x14ac:dyDescent="0.3">
      <c r="A189" s="86"/>
      <c r="B189" s="86"/>
      <c r="C189" s="86"/>
      <c r="D189" s="86"/>
      <c r="E189" s="133">
        <v>50920</v>
      </c>
    </row>
    <row r="190" spans="1:5" x14ac:dyDescent="0.3">
      <c r="E190" s="134" t="s">
        <v>252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A715-4E70-4DE2-8F6D-C34992A29105}">
  <dimension ref="A1:J69"/>
  <sheetViews>
    <sheetView workbookViewId="0">
      <selection sqref="A1:I66"/>
    </sheetView>
  </sheetViews>
  <sheetFormatPr defaultRowHeight="14.4" x14ac:dyDescent="0.3"/>
  <cols>
    <col min="1" max="1" width="52.109375" customWidth="1"/>
    <col min="2" max="2" width="13.88671875" customWidth="1"/>
    <col min="3" max="3" width="20" customWidth="1"/>
    <col min="6" max="6" width="16.6640625" customWidth="1"/>
    <col min="7" max="7" width="10.21875" customWidth="1"/>
    <col min="9" max="9" width="14.109375" customWidth="1"/>
  </cols>
  <sheetData>
    <row r="1" spans="1:9" x14ac:dyDescent="0.3">
      <c r="A1" s="1" t="s">
        <v>49</v>
      </c>
      <c r="B1" s="2"/>
    </row>
    <row r="2" spans="1:9" x14ac:dyDescent="0.3">
      <c r="A2" s="3">
        <v>45901</v>
      </c>
      <c r="B2" s="2"/>
    </row>
    <row r="3" spans="1:9" x14ac:dyDescent="0.3">
      <c r="A3" s="4" t="s">
        <v>0</v>
      </c>
      <c r="B3" s="5" t="s">
        <v>1</v>
      </c>
      <c r="C3" s="6"/>
      <c r="E3" t="s">
        <v>2</v>
      </c>
    </row>
    <row r="4" spans="1:9" x14ac:dyDescent="0.3">
      <c r="A4" s="146" t="s">
        <v>331</v>
      </c>
      <c r="B4" s="8">
        <v>25460</v>
      </c>
      <c r="C4" s="9" t="s">
        <v>9</v>
      </c>
      <c r="E4" t="s">
        <v>3</v>
      </c>
    </row>
    <row r="5" spans="1:9" x14ac:dyDescent="0.3">
      <c r="A5" s="146" t="s">
        <v>333</v>
      </c>
      <c r="B5" s="8">
        <v>10620</v>
      </c>
      <c r="C5" s="9" t="s">
        <v>332</v>
      </c>
    </row>
    <row r="6" spans="1:9" x14ac:dyDescent="0.3">
      <c r="A6" s="146" t="s">
        <v>334</v>
      </c>
      <c r="B6" s="73">
        <v>200</v>
      </c>
      <c r="C6" s="12" t="s">
        <v>78</v>
      </c>
      <c r="E6" s="14" t="s">
        <v>4</v>
      </c>
      <c r="F6" s="14" t="s">
        <v>5</v>
      </c>
      <c r="G6" s="14" t="s">
        <v>6</v>
      </c>
      <c r="I6" s="1" t="s">
        <v>7</v>
      </c>
    </row>
    <row r="7" spans="1:9" x14ac:dyDescent="0.3">
      <c r="A7" s="146"/>
      <c r="B7" s="11">
        <f>SUM(B4:B6)</f>
        <v>36280</v>
      </c>
      <c r="C7" s="12"/>
      <c r="E7" s="17"/>
      <c r="F7" s="18"/>
      <c r="G7" s="19"/>
      <c r="I7" s="19"/>
    </row>
    <row r="8" spans="1:9" x14ac:dyDescent="0.3">
      <c r="A8" s="147"/>
      <c r="B8" s="13"/>
      <c r="C8" s="12"/>
      <c r="E8" s="17">
        <v>2510</v>
      </c>
      <c r="F8" s="18" t="s">
        <v>323</v>
      </c>
      <c r="G8" s="19">
        <v>43.56</v>
      </c>
      <c r="I8" s="19">
        <v>43.56</v>
      </c>
    </row>
    <row r="9" spans="1:9" x14ac:dyDescent="0.3">
      <c r="A9" s="4" t="s">
        <v>8</v>
      </c>
      <c r="B9" s="15"/>
      <c r="C9" s="16"/>
      <c r="E9" s="17"/>
      <c r="F9" s="17"/>
      <c r="G9" s="68"/>
      <c r="H9" s="69"/>
      <c r="I9" s="68"/>
    </row>
    <row r="10" spans="1:9" x14ac:dyDescent="0.3">
      <c r="A10" s="16" t="s">
        <v>316</v>
      </c>
      <c r="B10" s="15">
        <v>43.56</v>
      </c>
      <c r="C10" s="16" t="s">
        <v>335</v>
      </c>
      <c r="E10" s="17">
        <v>2511</v>
      </c>
      <c r="F10" s="17" t="s">
        <v>82</v>
      </c>
      <c r="G10" s="68">
        <v>15</v>
      </c>
      <c r="H10" s="69"/>
      <c r="I10" s="68">
        <v>15</v>
      </c>
    </row>
    <row r="11" spans="1:9" x14ac:dyDescent="0.3">
      <c r="A11" s="16" t="s">
        <v>336</v>
      </c>
      <c r="B11" s="15">
        <v>15</v>
      </c>
      <c r="C11" s="16" t="s">
        <v>10</v>
      </c>
      <c r="E11" s="17"/>
      <c r="F11" s="17"/>
      <c r="G11" s="68"/>
      <c r="H11" s="69"/>
      <c r="I11" s="68"/>
    </row>
    <row r="12" spans="1:9" x14ac:dyDescent="0.3">
      <c r="A12" s="16" t="s">
        <v>337</v>
      </c>
      <c r="B12" s="20">
        <v>50</v>
      </c>
      <c r="C12" s="16" t="s">
        <v>10</v>
      </c>
      <c r="E12" s="17">
        <v>2512</v>
      </c>
      <c r="F12" t="s">
        <v>270</v>
      </c>
      <c r="G12" s="84">
        <v>50</v>
      </c>
      <c r="I12" s="84">
        <v>50</v>
      </c>
    </row>
    <row r="13" spans="1:9" x14ac:dyDescent="0.3">
      <c r="A13" s="16" t="s">
        <v>338</v>
      </c>
      <c r="B13" s="21">
        <v>6.29</v>
      </c>
      <c r="C13" s="9" t="s">
        <v>10</v>
      </c>
      <c r="E13" s="17"/>
      <c r="F13" s="17"/>
      <c r="G13" s="68"/>
      <c r="H13" s="69"/>
      <c r="I13" s="68"/>
    </row>
    <row r="14" spans="1:9" x14ac:dyDescent="0.3">
      <c r="A14" s="16" t="s">
        <v>11</v>
      </c>
      <c r="B14" s="21">
        <v>1225.45</v>
      </c>
      <c r="C14" s="16" t="s">
        <v>9</v>
      </c>
      <c r="E14" s="17">
        <v>2513</v>
      </c>
      <c r="F14" s="17" t="s">
        <v>64</v>
      </c>
      <c r="G14" s="68">
        <v>6.2889999999999997</v>
      </c>
      <c r="H14" s="69"/>
      <c r="I14" s="68">
        <v>6.29</v>
      </c>
    </row>
    <row r="15" spans="1:9" x14ac:dyDescent="0.3">
      <c r="A15" s="16" t="s">
        <v>12</v>
      </c>
      <c r="B15" s="21">
        <v>15.3</v>
      </c>
      <c r="C15" s="16" t="s">
        <v>9</v>
      </c>
      <c r="E15" s="17"/>
      <c r="F15" s="17"/>
      <c r="G15" s="68"/>
      <c r="H15" s="69"/>
      <c r="I15" s="68"/>
    </row>
    <row r="16" spans="1:9" x14ac:dyDescent="0.3">
      <c r="A16" s="16" t="s">
        <v>13</v>
      </c>
      <c r="B16" s="22">
        <v>35</v>
      </c>
      <c r="C16" s="9" t="s">
        <v>9</v>
      </c>
      <c r="E16" s="17">
        <v>2514</v>
      </c>
      <c r="F16" t="s">
        <v>69</v>
      </c>
      <c r="G16" s="84">
        <v>1225.45</v>
      </c>
    </row>
    <row r="17" spans="1:9" x14ac:dyDescent="0.3">
      <c r="A17" s="16" t="s">
        <v>328</v>
      </c>
      <c r="B17" s="22">
        <v>15.59</v>
      </c>
      <c r="C17" s="9" t="s">
        <v>9</v>
      </c>
      <c r="E17" s="17"/>
      <c r="F17" s="17"/>
      <c r="G17" s="68">
        <v>15.3</v>
      </c>
      <c r="H17" s="69"/>
      <c r="I17" s="68"/>
    </row>
    <row r="18" spans="1:9" x14ac:dyDescent="0.3">
      <c r="A18" s="16" t="s">
        <v>329</v>
      </c>
      <c r="B18" s="21">
        <v>377.08</v>
      </c>
      <c r="C18" s="9" t="s">
        <v>10</v>
      </c>
      <c r="E18" s="17"/>
      <c r="F18" s="17"/>
      <c r="G18" s="68">
        <v>35</v>
      </c>
      <c r="H18" s="69"/>
      <c r="I18" s="68"/>
    </row>
    <row r="19" spans="1:9" x14ac:dyDescent="0.3">
      <c r="A19" s="16" t="s">
        <v>330</v>
      </c>
      <c r="B19" s="139">
        <v>870</v>
      </c>
      <c r="C19" s="81" t="s">
        <v>9</v>
      </c>
      <c r="E19" s="17"/>
      <c r="F19" s="17"/>
      <c r="G19" s="69">
        <v>15.59</v>
      </c>
      <c r="H19" s="69"/>
      <c r="I19" s="69">
        <f>SUM(G16:G19)</f>
        <v>1291.3399999999999</v>
      </c>
    </row>
    <row r="20" spans="1:9" x14ac:dyDescent="0.3">
      <c r="A20" s="16" t="s">
        <v>342</v>
      </c>
      <c r="B20" s="139">
        <v>656.82</v>
      </c>
      <c r="C20" s="16" t="s">
        <v>10</v>
      </c>
      <c r="E20" s="17"/>
      <c r="F20" s="17"/>
      <c r="G20" s="69"/>
      <c r="H20" s="69"/>
      <c r="I20" s="69"/>
    </row>
    <row r="21" spans="1:9" x14ac:dyDescent="0.3">
      <c r="A21" s="66"/>
      <c r="B21" s="153">
        <f>SUM(B10:B20)</f>
        <v>3310.0899999999997</v>
      </c>
      <c r="E21" s="17">
        <v>2515</v>
      </c>
      <c r="F21" s="17" t="s">
        <v>70</v>
      </c>
      <c r="G21" s="69">
        <v>377.08</v>
      </c>
      <c r="H21" s="69"/>
      <c r="I21" s="69">
        <v>377.08</v>
      </c>
    </row>
    <row r="22" spans="1:9" x14ac:dyDescent="0.3">
      <c r="B22" s="25"/>
      <c r="E22" s="17"/>
      <c r="F22" s="17"/>
      <c r="G22" s="69"/>
      <c r="H22" s="69"/>
      <c r="I22" s="69"/>
    </row>
    <row r="23" spans="1:9" ht="15" thickBot="1" x14ac:dyDescent="0.35">
      <c r="B23" s="25"/>
      <c r="E23" s="17">
        <v>2516</v>
      </c>
      <c r="F23" s="17" t="s">
        <v>274</v>
      </c>
      <c r="G23" s="68">
        <v>870</v>
      </c>
      <c r="H23" s="69"/>
      <c r="I23" s="68">
        <v>870</v>
      </c>
    </row>
    <row r="24" spans="1:9" ht="15" thickBot="1" x14ac:dyDescent="0.35">
      <c r="A24" s="78" t="s">
        <v>339</v>
      </c>
      <c r="B24" s="27"/>
      <c r="C24" s="28"/>
      <c r="E24" s="17"/>
      <c r="F24" s="17"/>
      <c r="G24" s="68"/>
      <c r="H24" s="69"/>
      <c r="I24" s="70"/>
    </row>
    <row r="25" spans="1:9" ht="15" thickBot="1" x14ac:dyDescent="0.35">
      <c r="A25" s="79" t="s">
        <v>14</v>
      </c>
      <c r="B25" s="149">
        <v>16137.47</v>
      </c>
      <c r="C25" s="28"/>
      <c r="E25" s="17">
        <v>2517</v>
      </c>
      <c r="F25" s="17" t="s">
        <v>273</v>
      </c>
      <c r="G25" s="68">
        <v>656.82</v>
      </c>
      <c r="H25" s="69"/>
      <c r="I25" s="69">
        <v>656.82</v>
      </c>
    </row>
    <row r="26" spans="1:9" ht="15" thickBot="1" x14ac:dyDescent="0.35">
      <c r="A26" s="80" t="s">
        <v>15</v>
      </c>
      <c r="B26" s="148">
        <v>20417.36</v>
      </c>
      <c r="C26" s="28"/>
      <c r="E26" s="17"/>
    </row>
    <row r="27" spans="1:9" ht="15" thickBot="1" x14ac:dyDescent="0.35">
      <c r="A27" s="34" t="s">
        <v>16</v>
      </c>
      <c r="B27" s="35">
        <f>SUM(B25:B26)</f>
        <v>36554.83</v>
      </c>
      <c r="C27" s="28"/>
      <c r="E27" s="17"/>
      <c r="I27" s="141">
        <f>SUM(I8:I25)</f>
        <v>3310.0899999999997</v>
      </c>
    </row>
    <row r="28" spans="1:9" ht="15" thickBot="1" x14ac:dyDescent="0.35">
      <c r="A28" s="36"/>
      <c r="B28" s="37"/>
      <c r="C28" s="140"/>
      <c r="E28" s="17"/>
    </row>
    <row r="29" spans="1:9" ht="15" thickBot="1" x14ac:dyDescent="0.35">
      <c r="A29" s="76" t="s">
        <v>275</v>
      </c>
      <c r="C29" s="28"/>
    </row>
    <row r="30" spans="1:9" ht="15" thickBot="1" x14ac:dyDescent="0.35">
      <c r="A30" s="77" t="s">
        <v>17</v>
      </c>
      <c r="B30" s="42">
        <v>85498.5</v>
      </c>
      <c r="C30" s="28"/>
      <c r="I30" s="141"/>
    </row>
    <row r="31" spans="1:9" x14ac:dyDescent="0.3">
      <c r="A31" s="45"/>
      <c r="B31" s="46"/>
      <c r="C31" s="28"/>
      <c r="E31" s="17"/>
      <c r="F31" s="17"/>
      <c r="G31" s="43"/>
      <c r="H31" s="44"/>
    </row>
    <row r="32" spans="1:9" x14ac:dyDescent="0.3">
      <c r="A32" s="45"/>
      <c r="B32" s="46"/>
      <c r="C32" s="28"/>
    </row>
    <row r="33" spans="1:10" x14ac:dyDescent="0.3">
      <c r="A33" s="47"/>
      <c r="B33" s="2"/>
      <c r="C33" s="48"/>
    </row>
    <row r="34" spans="1:10" x14ac:dyDescent="0.3">
      <c r="A34" s="75" t="s">
        <v>18</v>
      </c>
      <c r="B34" s="16"/>
      <c r="C34" s="48"/>
    </row>
    <row r="35" spans="1:10" x14ac:dyDescent="0.3">
      <c r="A35" s="16" t="s">
        <v>19</v>
      </c>
      <c r="B35" s="51">
        <v>954.26</v>
      </c>
      <c r="C35" s="48"/>
    </row>
    <row r="36" spans="1:10" x14ac:dyDescent="0.3">
      <c r="A36" s="7" t="s">
        <v>20</v>
      </c>
      <c r="B36" s="53">
        <v>12482.69</v>
      </c>
      <c r="C36" s="48"/>
    </row>
    <row r="37" spans="1:10" x14ac:dyDescent="0.3">
      <c r="A37" s="7" t="s">
        <v>21</v>
      </c>
      <c r="B37" s="53">
        <v>10265.98</v>
      </c>
      <c r="C37" s="48"/>
    </row>
    <row r="38" spans="1:10" x14ac:dyDescent="0.3">
      <c r="A38" s="16" t="s">
        <v>22</v>
      </c>
      <c r="B38" s="54">
        <v>757.5</v>
      </c>
      <c r="C38" s="55"/>
    </row>
    <row r="39" spans="1:10" x14ac:dyDescent="0.3">
      <c r="A39" s="7" t="s">
        <v>23</v>
      </c>
      <c r="B39" s="56">
        <v>533.09</v>
      </c>
      <c r="C39" s="55"/>
      <c r="F39" s="2"/>
    </row>
    <row r="40" spans="1:10" x14ac:dyDescent="0.3">
      <c r="A40" s="16" t="s">
        <v>24</v>
      </c>
      <c r="B40" s="56">
        <v>0</v>
      </c>
      <c r="C40" s="58"/>
      <c r="F40" s="43"/>
    </row>
    <row r="41" spans="1:10" x14ac:dyDescent="0.3">
      <c r="A41" s="16" t="s">
        <v>26</v>
      </c>
      <c r="B41" s="56">
        <v>199.7</v>
      </c>
      <c r="C41" s="59" t="s">
        <v>27</v>
      </c>
      <c r="F41" s="2"/>
    </row>
    <row r="42" spans="1:10" x14ac:dyDescent="0.3">
      <c r="A42" s="16" t="s">
        <v>28</v>
      </c>
      <c r="B42" s="56">
        <v>382.63</v>
      </c>
      <c r="C42" s="55"/>
      <c r="E42" s="2"/>
      <c r="F42" s="43"/>
    </row>
    <row r="43" spans="1:10" x14ac:dyDescent="0.3">
      <c r="A43" s="16" t="s">
        <v>29</v>
      </c>
      <c r="B43" s="56">
        <v>115.45</v>
      </c>
      <c r="C43" s="55"/>
      <c r="E43" s="43"/>
      <c r="F43" s="119"/>
    </row>
    <row r="44" spans="1:10" x14ac:dyDescent="0.3">
      <c r="A44" s="16" t="s">
        <v>30</v>
      </c>
      <c r="B44" s="56">
        <v>2479.84</v>
      </c>
      <c r="C44" s="55"/>
      <c r="E44" s="2"/>
      <c r="F44" s="2"/>
      <c r="J44" s="2"/>
    </row>
    <row r="45" spans="1:10" x14ac:dyDescent="0.3">
      <c r="A45" s="16" t="s">
        <v>31</v>
      </c>
      <c r="B45" s="56">
        <v>71.41</v>
      </c>
      <c r="C45" s="55" t="s">
        <v>32</v>
      </c>
      <c r="F45" s="2"/>
      <c r="J45" s="43"/>
    </row>
    <row r="46" spans="1:10" x14ac:dyDescent="0.3">
      <c r="A46" s="16" t="s">
        <v>33</v>
      </c>
      <c r="B46" s="56">
        <v>720</v>
      </c>
      <c r="C46" s="55" t="s">
        <v>34</v>
      </c>
      <c r="F46" s="43"/>
      <c r="J46" s="2"/>
    </row>
    <row r="47" spans="1:10" x14ac:dyDescent="0.3">
      <c r="A47" s="16" t="s">
        <v>35</v>
      </c>
      <c r="B47" s="56">
        <v>500</v>
      </c>
      <c r="C47" s="55" t="s">
        <v>36</v>
      </c>
      <c r="E47" s="2"/>
      <c r="F47" s="2"/>
    </row>
    <row r="48" spans="1:10" x14ac:dyDescent="0.3">
      <c r="A48" s="16" t="s">
        <v>37</v>
      </c>
      <c r="B48" s="56">
        <v>1268</v>
      </c>
      <c r="C48" s="55"/>
      <c r="F48" s="2"/>
    </row>
    <row r="49" spans="1:10" x14ac:dyDescent="0.3">
      <c r="A49" s="16" t="s">
        <v>38</v>
      </c>
      <c r="B49" s="56">
        <v>6000</v>
      </c>
      <c r="C49" s="55"/>
      <c r="F49" s="2"/>
      <c r="J49" s="2"/>
    </row>
    <row r="50" spans="1:10" x14ac:dyDescent="0.3">
      <c r="A50" s="16" t="s">
        <v>39</v>
      </c>
      <c r="B50" s="60">
        <v>624.63</v>
      </c>
      <c r="C50" s="61"/>
      <c r="F50" s="43"/>
    </row>
    <row r="51" spans="1:10" ht="15" thickBot="1" x14ac:dyDescent="0.35">
      <c r="A51" s="14" t="s">
        <v>40</v>
      </c>
      <c r="B51" s="62">
        <f>SUM(B35:B50)</f>
        <v>37355.18</v>
      </c>
      <c r="C51" s="55"/>
      <c r="F51" s="43"/>
    </row>
    <row r="52" spans="1:10" x14ac:dyDescent="0.3">
      <c r="A52" s="14"/>
      <c r="B52" s="63"/>
      <c r="C52" s="55"/>
    </row>
    <row r="53" spans="1:10" x14ac:dyDescent="0.3">
      <c r="A53" s="1" t="s">
        <v>340</v>
      </c>
      <c r="C53" s="2"/>
      <c r="F53" s="43"/>
    </row>
    <row r="54" spans="1:10" x14ac:dyDescent="0.3">
      <c r="A54" s="1" t="s">
        <v>341</v>
      </c>
    </row>
    <row r="56" spans="1:10" x14ac:dyDescent="0.3">
      <c r="A56" s="64" t="s">
        <v>41</v>
      </c>
      <c r="B56" s="23"/>
    </row>
    <row r="57" spans="1:10" x14ac:dyDescent="0.3">
      <c r="A57" s="65" t="s">
        <v>42</v>
      </c>
      <c r="B57" s="66"/>
    </row>
    <row r="58" spans="1:10" x14ac:dyDescent="0.3">
      <c r="A58" s="65" t="s">
        <v>43</v>
      </c>
      <c r="B58" s="66"/>
    </row>
    <row r="59" spans="1:10" x14ac:dyDescent="0.3">
      <c r="A59" s="65" t="s">
        <v>44</v>
      </c>
      <c r="B59" s="66"/>
    </row>
    <row r="60" spans="1:10" x14ac:dyDescent="0.3">
      <c r="A60" s="65"/>
      <c r="B60" s="66"/>
    </row>
    <row r="61" spans="1:10" x14ac:dyDescent="0.3">
      <c r="A61" s="65" t="s">
        <v>45</v>
      </c>
      <c r="B61" s="66"/>
    </row>
    <row r="62" spans="1:10" x14ac:dyDescent="0.3">
      <c r="A62" s="65" t="s">
        <v>46</v>
      </c>
      <c r="B62" s="66"/>
    </row>
    <row r="63" spans="1:10" x14ac:dyDescent="0.3">
      <c r="A63" s="65" t="s">
        <v>47</v>
      </c>
      <c r="B63" s="66"/>
    </row>
    <row r="64" spans="1:10" x14ac:dyDescent="0.3">
      <c r="A64" s="65" t="s">
        <v>48</v>
      </c>
      <c r="B64" s="66"/>
    </row>
    <row r="65" spans="1:4" x14ac:dyDescent="0.3">
      <c r="A65" s="65"/>
      <c r="B65" s="66"/>
      <c r="D65" t="s">
        <v>277</v>
      </c>
    </row>
    <row r="66" spans="1:4" x14ac:dyDescent="0.3">
      <c r="A66" s="65" t="s">
        <v>88</v>
      </c>
      <c r="B66" s="66"/>
    </row>
    <row r="67" spans="1:4" x14ac:dyDescent="0.3">
      <c r="A67" s="65"/>
      <c r="B67" s="66"/>
    </row>
    <row r="68" spans="1:4" x14ac:dyDescent="0.3">
      <c r="A68" s="74"/>
      <c r="B68" s="9"/>
    </row>
    <row r="69" spans="1:4" x14ac:dyDescent="0.3">
      <c r="A69" s="6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0CC2-F185-4B0B-AFB6-ABF34D77D9AD}">
  <dimension ref="A1:L190"/>
  <sheetViews>
    <sheetView workbookViewId="0">
      <selection activeCell="B21" sqref="B21"/>
    </sheetView>
  </sheetViews>
  <sheetFormatPr defaultRowHeight="14.4" x14ac:dyDescent="0.3"/>
  <cols>
    <col min="1" max="1" width="33.6640625" customWidth="1"/>
    <col min="2" max="2" width="9.77734375" customWidth="1"/>
    <col min="12" max="12" width="10.88671875" customWidth="1"/>
  </cols>
  <sheetData>
    <row r="1" spans="1:12" x14ac:dyDescent="0.3">
      <c r="A1" s="82" t="s">
        <v>344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93</v>
      </c>
      <c r="H3" s="86"/>
      <c r="I3" s="86"/>
      <c r="J3" s="86"/>
      <c r="K3" s="87"/>
      <c r="L3" s="92">
        <f>SUM(B34)</f>
        <v>62722.559999999998</v>
      </c>
    </row>
    <row r="4" spans="1:12" x14ac:dyDescent="0.3">
      <c r="A4" s="90"/>
      <c r="B4" s="91"/>
      <c r="C4" s="84"/>
      <c r="D4" s="84"/>
      <c r="E4" s="86"/>
      <c r="G4" s="86"/>
      <c r="H4" s="86"/>
      <c r="I4" s="86"/>
      <c r="J4" s="86"/>
      <c r="K4" s="87"/>
      <c r="L4" s="144">
        <f>SUM(L1:L3)</f>
        <v>174374.59999999998</v>
      </c>
    </row>
    <row r="5" spans="1:12" x14ac:dyDescent="0.3">
      <c r="A5" s="86" t="s">
        <v>94</v>
      </c>
      <c r="B5" s="89">
        <v>16.66</v>
      </c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86" t="s">
        <v>95</v>
      </c>
      <c r="B6" s="89">
        <v>16.66</v>
      </c>
      <c r="C6" s="84"/>
      <c r="D6" s="84"/>
      <c r="G6" s="86" t="s">
        <v>96</v>
      </c>
      <c r="H6" s="86"/>
      <c r="I6" s="86"/>
      <c r="J6" s="86"/>
      <c r="K6" s="87"/>
      <c r="L6" s="92">
        <f>SUM(B187)</f>
        <v>33307.75</v>
      </c>
    </row>
    <row r="7" spans="1:12" x14ac:dyDescent="0.3">
      <c r="A7" s="86" t="s">
        <v>39</v>
      </c>
      <c r="B7" s="89">
        <v>670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86" t="s">
        <v>97</v>
      </c>
      <c r="B8" s="91"/>
      <c r="C8" s="84"/>
      <c r="D8" s="84"/>
      <c r="G8" s="85" t="s">
        <v>98</v>
      </c>
      <c r="H8" s="85"/>
      <c r="I8" s="85"/>
      <c r="J8" s="85"/>
      <c r="K8" s="93"/>
      <c r="L8" s="145">
        <f>SUM(L4)-L6</f>
        <v>141066.84999999998</v>
      </c>
    </row>
    <row r="9" spans="1:12" ht="15" thickTop="1" x14ac:dyDescent="0.3">
      <c r="A9" s="86" t="s">
        <v>99</v>
      </c>
      <c r="B9" s="91"/>
      <c r="C9" s="84"/>
      <c r="D9" s="84"/>
      <c r="G9" s="86"/>
      <c r="H9" s="86"/>
      <c r="I9" s="86"/>
      <c r="J9" s="86"/>
      <c r="K9" s="87"/>
      <c r="L9" s="89"/>
    </row>
    <row r="10" spans="1:12" x14ac:dyDescent="0.3">
      <c r="A10" s="86" t="s">
        <v>100</v>
      </c>
      <c r="B10" s="91"/>
      <c r="C10" s="84"/>
      <c r="D10" s="84"/>
      <c r="G10" s="85" t="s">
        <v>101</v>
      </c>
      <c r="H10" s="85"/>
      <c r="I10" s="85"/>
      <c r="J10" s="85"/>
      <c r="K10" s="87"/>
      <c r="L10" s="89"/>
    </row>
    <row r="11" spans="1:12" x14ac:dyDescent="0.3">
      <c r="A11" s="86" t="s">
        <v>102</v>
      </c>
      <c r="B11" s="91"/>
      <c r="C11" s="84"/>
      <c r="D11" s="84"/>
      <c r="G11" s="86"/>
      <c r="H11" s="86"/>
      <c r="I11" s="86"/>
      <c r="J11" s="86"/>
      <c r="K11" s="86"/>
      <c r="L11" s="89"/>
    </row>
    <row r="12" spans="1:12" x14ac:dyDescent="0.3">
      <c r="A12" s="86" t="s">
        <v>103</v>
      </c>
      <c r="B12" s="91"/>
      <c r="C12" s="84"/>
      <c r="D12" s="84"/>
      <c r="G12" s="86" t="s">
        <v>104</v>
      </c>
      <c r="H12" s="86"/>
      <c r="I12" s="86"/>
      <c r="J12" s="86"/>
      <c r="K12" s="87"/>
      <c r="L12" s="89"/>
    </row>
    <row r="13" spans="1:12" x14ac:dyDescent="0.3">
      <c r="A13" s="86" t="s">
        <v>105</v>
      </c>
      <c r="B13" s="91"/>
      <c r="C13" s="84"/>
      <c r="D13" s="84"/>
      <c r="G13" s="95" t="s">
        <v>343</v>
      </c>
      <c r="H13" s="86" t="s">
        <v>106</v>
      </c>
      <c r="I13" s="86"/>
      <c r="J13" s="86"/>
      <c r="K13" s="87"/>
      <c r="L13" s="89">
        <v>38898.76</v>
      </c>
    </row>
    <row r="14" spans="1:12" x14ac:dyDescent="0.3">
      <c r="A14" s="86" t="s">
        <v>107</v>
      </c>
      <c r="B14" s="91">
        <v>80.180000000000007</v>
      </c>
      <c r="C14" s="84"/>
      <c r="D14" s="84"/>
      <c r="G14" s="95" t="s">
        <v>343</v>
      </c>
      <c r="H14" s="86" t="s">
        <v>108</v>
      </c>
      <c r="I14" s="86"/>
      <c r="J14" s="86"/>
      <c r="K14" s="87"/>
      <c r="L14" s="89">
        <v>20428.66</v>
      </c>
    </row>
    <row r="15" spans="1:12" x14ac:dyDescent="0.3">
      <c r="A15" s="86" t="s">
        <v>109</v>
      </c>
      <c r="B15" s="91"/>
      <c r="C15" s="84"/>
      <c r="D15" s="84"/>
      <c r="G15" s="95" t="s">
        <v>110</v>
      </c>
      <c r="H15" s="86" t="s">
        <v>111</v>
      </c>
      <c r="I15" s="86"/>
      <c r="J15" s="86"/>
      <c r="K15" s="87"/>
      <c r="L15" s="92">
        <v>85498.5</v>
      </c>
    </row>
    <row r="16" spans="1:12" x14ac:dyDescent="0.3">
      <c r="A16" s="86" t="s">
        <v>112</v>
      </c>
      <c r="B16" s="91"/>
      <c r="C16" s="84"/>
      <c r="D16" s="84"/>
      <c r="G16" s="86"/>
      <c r="H16" s="86"/>
      <c r="I16" s="86"/>
      <c r="J16" s="86"/>
      <c r="K16" s="87"/>
      <c r="L16" s="88">
        <f>SUM(L13:L15)</f>
        <v>144825.91999999998</v>
      </c>
    </row>
    <row r="17" spans="1:12" x14ac:dyDescent="0.3">
      <c r="A17" s="86" t="s">
        <v>113</v>
      </c>
      <c r="B17" s="91"/>
      <c r="C17" s="84"/>
      <c r="D17" s="84"/>
      <c r="G17" s="86"/>
      <c r="H17" s="86"/>
      <c r="I17" s="86"/>
      <c r="J17" s="86"/>
      <c r="K17" s="87"/>
      <c r="L17" s="87"/>
    </row>
    <row r="18" spans="1:12" x14ac:dyDescent="0.3">
      <c r="A18" s="86" t="s">
        <v>19</v>
      </c>
      <c r="B18" s="91"/>
      <c r="C18" s="84"/>
      <c r="D18" s="84"/>
      <c r="G18" s="86" t="s">
        <v>114</v>
      </c>
      <c r="H18" s="86"/>
      <c r="I18" s="86"/>
      <c r="J18" s="86"/>
      <c r="K18" s="96"/>
      <c r="L18" s="97"/>
    </row>
    <row r="19" spans="1:12" x14ac:dyDescent="0.3">
      <c r="A19" s="86" t="s">
        <v>115</v>
      </c>
      <c r="B19" s="91"/>
      <c r="C19" s="84"/>
      <c r="D19" s="84"/>
      <c r="G19" s="86"/>
      <c r="H19" s="86"/>
      <c r="I19" s="86"/>
      <c r="J19" s="86"/>
      <c r="K19" s="101">
        <v>2440</v>
      </c>
      <c r="L19" s="103">
        <v>20.98</v>
      </c>
    </row>
    <row r="20" spans="1:12" x14ac:dyDescent="0.3">
      <c r="A20" s="86" t="s">
        <v>116</v>
      </c>
      <c r="B20" s="91"/>
      <c r="C20" s="84"/>
      <c r="D20" s="84"/>
      <c r="K20" s="104">
        <v>2501</v>
      </c>
      <c r="L20" s="105">
        <v>50</v>
      </c>
    </row>
    <row r="21" spans="1:12" x14ac:dyDescent="0.3">
      <c r="A21" s="86" t="s">
        <v>117</v>
      </c>
      <c r="B21" s="91"/>
      <c r="C21" s="84"/>
      <c r="D21" s="84"/>
      <c r="K21" s="104">
        <v>2509</v>
      </c>
      <c r="L21" s="105">
        <v>378</v>
      </c>
    </row>
    <row r="22" spans="1:12" x14ac:dyDescent="0.3">
      <c r="A22" s="86" t="s">
        <v>35</v>
      </c>
      <c r="B22" s="91"/>
      <c r="C22" s="84"/>
      <c r="D22" s="84"/>
      <c r="K22" s="104">
        <v>2510</v>
      </c>
      <c r="L22" s="105">
        <v>43.56</v>
      </c>
    </row>
    <row r="23" spans="1:12" x14ac:dyDescent="0.3">
      <c r="A23" s="86" t="s">
        <v>118</v>
      </c>
      <c r="B23" s="91"/>
      <c r="C23" s="84"/>
      <c r="D23" s="84"/>
      <c r="K23" s="104">
        <v>2511</v>
      </c>
      <c r="L23" s="105">
        <v>15</v>
      </c>
    </row>
    <row r="24" spans="1:12" x14ac:dyDescent="0.3">
      <c r="A24" s="86" t="s">
        <v>119</v>
      </c>
      <c r="B24" s="91">
        <v>10620</v>
      </c>
      <c r="C24" s="84"/>
      <c r="D24" s="84"/>
      <c r="K24" s="104">
        <v>2512</v>
      </c>
      <c r="L24" s="105">
        <v>50</v>
      </c>
    </row>
    <row r="25" spans="1:12" x14ac:dyDescent="0.3">
      <c r="A25" s="86" t="s">
        <v>120</v>
      </c>
      <c r="B25" s="91"/>
      <c r="C25" s="84"/>
      <c r="D25" s="84"/>
      <c r="K25" s="104">
        <v>2513</v>
      </c>
      <c r="L25" s="105">
        <v>6.29</v>
      </c>
    </row>
    <row r="26" spans="1:12" x14ac:dyDescent="0.3">
      <c r="A26" s="86" t="s">
        <v>121</v>
      </c>
      <c r="B26" s="91">
        <v>399.06</v>
      </c>
      <c r="C26" s="84"/>
      <c r="D26" s="84"/>
      <c r="K26" s="104">
        <v>2514</v>
      </c>
      <c r="L26" s="105">
        <v>1291.3399999999999</v>
      </c>
    </row>
    <row r="27" spans="1:12" x14ac:dyDescent="0.3">
      <c r="A27" s="86" t="s">
        <v>122</v>
      </c>
      <c r="B27" s="91"/>
      <c r="C27" s="84"/>
      <c r="D27" s="84"/>
      <c r="K27" s="104">
        <v>2515</v>
      </c>
      <c r="L27" s="105">
        <v>377.08</v>
      </c>
    </row>
    <row r="28" spans="1:12" x14ac:dyDescent="0.3">
      <c r="A28" s="106" t="s">
        <v>123</v>
      </c>
      <c r="B28" s="107">
        <f>SUM(B5:B26)</f>
        <v>11802.56</v>
      </c>
      <c r="C28" s="84"/>
      <c r="D28" s="84"/>
      <c r="K28" s="104">
        <v>2516</v>
      </c>
      <c r="L28" s="105">
        <v>870</v>
      </c>
    </row>
    <row r="29" spans="1:12" x14ac:dyDescent="0.3">
      <c r="A29" s="106" t="s">
        <v>124</v>
      </c>
      <c r="B29" s="108"/>
      <c r="C29" s="84"/>
      <c r="D29" s="84"/>
      <c r="K29" s="104">
        <v>2517</v>
      </c>
      <c r="L29" s="158">
        <v>656.82</v>
      </c>
    </row>
    <row r="30" spans="1:12" x14ac:dyDescent="0.3">
      <c r="A30" s="86" t="s">
        <v>125</v>
      </c>
      <c r="B30" s="91">
        <v>25460</v>
      </c>
      <c r="C30" s="84"/>
      <c r="D30" s="84"/>
      <c r="L30" s="157">
        <f>SUM(L19:L29)</f>
        <v>3759.07</v>
      </c>
    </row>
    <row r="31" spans="1:12" x14ac:dyDescent="0.3">
      <c r="A31" s="86" t="s">
        <v>126</v>
      </c>
      <c r="B31" s="91">
        <v>25460</v>
      </c>
      <c r="C31" s="84"/>
      <c r="D31" s="84"/>
    </row>
    <row r="32" spans="1:12" x14ac:dyDescent="0.3">
      <c r="A32" s="86" t="s">
        <v>127</v>
      </c>
      <c r="B32" s="91"/>
      <c r="C32" s="91"/>
      <c r="D32" s="84"/>
    </row>
    <row r="33" spans="1:12" x14ac:dyDescent="0.3">
      <c r="A33" s="86" t="s">
        <v>128</v>
      </c>
      <c r="B33" s="91"/>
      <c r="C33" s="84"/>
      <c r="D33" s="84"/>
      <c r="G33" s="85" t="s">
        <v>130</v>
      </c>
      <c r="K33" s="17"/>
      <c r="L33" s="110">
        <f>SUM(L16-L30)</f>
        <v>141066.84999999998</v>
      </c>
    </row>
    <row r="34" spans="1:12" x14ac:dyDescent="0.3">
      <c r="A34" s="106" t="s">
        <v>129</v>
      </c>
      <c r="B34" s="107">
        <f>SUM(B28:B31)</f>
        <v>62722.559999999998</v>
      </c>
      <c r="C34" s="84"/>
      <c r="D34" s="84"/>
    </row>
    <row r="35" spans="1:12" x14ac:dyDescent="0.3">
      <c r="B35" s="84"/>
      <c r="C35" s="84"/>
      <c r="D35" s="84"/>
    </row>
    <row r="36" spans="1:12" x14ac:dyDescent="0.3">
      <c r="B36" s="84"/>
      <c r="C36" s="84"/>
      <c r="D36" s="84"/>
    </row>
    <row r="37" spans="1:12" x14ac:dyDescent="0.3">
      <c r="B37" s="84"/>
      <c r="C37" s="84"/>
      <c r="D37" s="84"/>
    </row>
    <row r="38" spans="1:12" x14ac:dyDescent="0.3">
      <c r="B38" s="84"/>
      <c r="C38" s="84"/>
      <c r="D38" s="84"/>
    </row>
    <row r="39" spans="1:12" x14ac:dyDescent="0.3">
      <c r="B39" s="84"/>
      <c r="C39" s="84"/>
      <c r="D39" s="84"/>
    </row>
    <row r="40" spans="1:12" x14ac:dyDescent="0.3">
      <c r="B40" s="84"/>
      <c r="C40" s="84"/>
      <c r="D40" s="84"/>
    </row>
    <row r="41" spans="1:12" x14ac:dyDescent="0.3">
      <c r="B41" s="84"/>
      <c r="C41" s="84"/>
      <c r="D41" s="84"/>
    </row>
    <row r="42" spans="1:12" x14ac:dyDescent="0.3">
      <c r="B42" s="84"/>
      <c r="C42" s="84"/>
      <c r="D42" s="84"/>
    </row>
    <row r="43" spans="1:12" x14ac:dyDescent="0.3">
      <c r="B43" s="84"/>
      <c r="C43" s="84"/>
      <c r="D43" s="84"/>
    </row>
    <row r="44" spans="1:12" x14ac:dyDescent="0.3">
      <c r="B44" s="84"/>
      <c r="C44" s="84"/>
      <c r="D44" s="84"/>
      <c r="H44" s="86"/>
      <c r="I44" s="86"/>
      <c r="J44" s="86"/>
    </row>
    <row r="45" spans="1:12" x14ac:dyDescent="0.3">
      <c r="B45" s="84"/>
      <c r="C45" s="84"/>
      <c r="D45" s="84"/>
      <c r="K45" s="17"/>
    </row>
    <row r="46" spans="1:12" x14ac:dyDescent="0.3">
      <c r="B46" s="84"/>
      <c r="C46" s="84"/>
      <c r="D46" s="84"/>
      <c r="G46" s="86"/>
      <c r="H46" s="86"/>
      <c r="I46" s="86"/>
      <c r="J46" s="86"/>
      <c r="K46" s="17"/>
    </row>
    <row r="47" spans="1:12" x14ac:dyDescent="0.3">
      <c r="B47" s="84"/>
      <c r="C47" s="84"/>
      <c r="D47" s="84"/>
      <c r="K47" s="17"/>
    </row>
    <row r="48" spans="1:12" x14ac:dyDescent="0.3">
      <c r="K48" s="101"/>
    </row>
    <row r="49" spans="1:5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5" x14ac:dyDescent="0.3">
      <c r="A50" s="85" t="s">
        <v>135</v>
      </c>
      <c r="B50" s="111"/>
      <c r="C50" s="111"/>
      <c r="D50" s="111"/>
      <c r="E50" s="114"/>
    </row>
    <row r="51" spans="1:5" x14ac:dyDescent="0.3">
      <c r="A51" s="86" t="s">
        <v>136</v>
      </c>
      <c r="B51" s="111">
        <v>251.46</v>
      </c>
      <c r="C51" s="111">
        <v>251.46</v>
      </c>
      <c r="D51" s="111"/>
      <c r="E51" s="115">
        <v>400</v>
      </c>
    </row>
    <row r="52" spans="1:5" x14ac:dyDescent="0.3">
      <c r="A52" s="86" t="s">
        <v>137</v>
      </c>
      <c r="B52" s="111">
        <v>7352.9</v>
      </c>
      <c r="C52" s="111">
        <v>7352.9</v>
      </c>
      <c r="D52" s="111"/>
      <c r="E52" s="115">
        <v>16300</v>
      </c>
    </row>
    <row r="53" spans="1:5" x14ac:dyDescent="0.3">
      <c r="A53" s="86" t="s">
        <v>138</v>
      </c>
      <c r="B53" s="111">
        <v>210</v>
      </c>
      <c r="C53" s="111">
        <v>210</v>
      </c>
      <c r="D53" s="111"/>
      <c r="E53" s="115">
        <v>420</v>
      </c>
    </row>
    <row r="54" spans="1:5" x14ac:dyDescent="0.3">
      <c r="A54" s="86" t="s">
        <v>139</v>
      </c>
      <c r="B54" s="111"/>
      <c r="C54" s="111"/>
      <c r="D54" s="111"/>
      <c r="E54" s="115">
        <v>200</v>
      </c>
    </row>
    <row r="55" spans="1:5" x14ac:dyDescent="0.3">
      <c r="A55" s="86" t="s">
        <v>228</v>
      </c>
      <c r="B55" s="111">
        <v>1808.34</v>
      </c>
      <c r="C55" s="111">
        <v>1808.34</v>
      </c>
      <c r="D55" s="111"/>
      <c r="E55" s="115">
        <v>4000</v>
      </c>
    </row>
    <row r="56" spans="1:5" x14ac:dyDescent="0.3">
      <c r="A56" s="86" t="s">
        <v>229</v>
      </c>
      <c r="B56" s="111">
        <v>454.14</v>
      </c>
      <c r="C56" s="111">
        <v>454.14</v>
      </c>
      <c r="D56" s="111"/>
      <c r="E56" s="115"/>
    </row>
    <row r="57" spans="1:5" x14ac:dyDescent="0.3">
      <c r="A57" s="86"/>
      <c r="B57" s="111"/>
      <c r="C57" s="111"/>
      <c r="D57" s="111"/>
      <c r="E57" s="115"/>
    </row>
    <row r="58" spans="1:5" x14ac:dyDescent="0.3">
      <c r="A58" s="85" t="s">
        <v>140</v>
      </c>
      <c r="B58" s="111"/>
      <c r="C58" s="111"/>
      <c r="D58" s="111"/>
      <c r="E58" s="115"/>
    </row>
    <row r="59" spans="1:5" x14ac:dyDescent="0.3">
      <c r="A59" s="86" t="s">
        <v>141</v>
      </c>
      <c r="B59" s="111">
        <v>69.739999999999995</v>
      </c>
      <c r="C59" s="111">
        <v>69.739999999999995</v>
      </c>
      <c r="D59" s="111"/>
      <c r="E59" s="115">
        <v>200</v>
      </c>
    </row>
    <row r="60" spans="1:5" x14ac:dyDescent="0.3">
      <c r="A60" s="86" t="s">
        <v>142</v>
      </c>
      <c r="B60" s="111">
        <v>504</v>
      </c>
      <c r="C60" s="111">
        <v>420</v>
      </c>
      <c r="D60" s="111">
        <v>84</v>
      </c>
      <c r="E60" s="115">
        <v>500</v>
      </c>
    </row>
    <row r="61" spans="1:5" x14ac:dyDescent="0.3">
      <c r="A61" s="86"/>
      <c r="B61" s="111"/>
      <c r="C61" s="111"/>
      <c r="D61" s="111"/>
      <c r="E61" s="115"/>
    </row>
    <row r="62" spans="1:5" x14ac:dyDescent="0.3">
      <c r="A62" s="85" t="s">
        <v>143</v>
      </c>
      <c r="B62" s="111"/>
      <c r="C62" s="111"/>
      <c r="D62" s="111"/>
      <c r="E62" s="115"/>
    </row>
    <row r="63" spans="1:5" x14ac:dyDescent="0.3">
      <c r="A63" s="86" t="s">
        <v>144</v>
      </c>
      <c r="B63" s="111">
        <v>160</v>
      </c>
      <c r="C63" s="111">
        <v>160</v>
      </c>
      <c r="D63" s="111"/>
      <c r="E63" s="115">
        <v>200</v>
      </c>
    </row>
    <row r="64" spans="1:5" x14ac:dyDescent="0.3">
      <c r="A64" s="86" t="s">
        <v>145</v>
      </c>
      <c r="B64" s="111">
        <v>378</v>
      </c>
      <c r="C64" s="111">
        <v>315</v>
      </c>
      <c r="D64" s="111">
        <v>63</v>
      </c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56.5</v>
      </c>
      <c r="C67" s="111">
        <v>56.5</v>
      </c>
      <c r="D67" s="111"/>
      <c r="E67" s="115">
        <v>150</v>
      </c>
    </row>
    <row r="68" spans="1:5" x14ac:dyDescent="0.3">
      <c r="A68" s="86" t="s">
        <v>147</v>
      </c>
      <c r="B68" s="111">
        <v>1313.44</v>
      </c>
      <c r="C68" s="111">
        <v>1313.44</v>
      </c>
      <c r="D68" s="111"/>
      <c r="E68" s="115">
        <v>3500</v>
      </c>
    </row>
    <row r="69" spans="1:5" x14ac:dyDescent="0.3">
      <c r="A69" s="86" t="s">
        <v>148</v>
      </c>
      <c r="B69" s="111">
        <v>675.82</v>
      </c>
      <c r="C69" s="111">
        <v>675.82</v>
      </c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170</v>
      </c>
      <c r="C71" s="111">
        <v>170</v>
      </c>
      <c r="D71" s="111"/>
      <c r="E71" s="115">
        <v>150</v>
      </c>
    </row>
    <row r="72" spans="1:5" x14ac:dyDescent="0.3">
      <c r="A72" s="86" t="s">
        <v>151</v>
      </c>
      <c r="B72" s="111">
        <v>40</v>
      </c>
      <c r="C72" s="111">
        <v>40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/>
      <c r="C80" s="111"/>
      <c r="D80" s="111"/>
      <c r="E80" s="115">
        <v>220</v>
      </c>
    </row>
    <row r="81" spans="1:5" x14ac:dyDescent="0.3">
      <c r="A81" s="86" t="s">
        <v>160</v>
      </c>
      <c r="B81" s="111">
        <v>52</v>
      </c>
      <c r="C81" s="111">
        <v>52</v>
      </c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/>
      <c r="C85" s="111"/>
      <c r="D85" s="111"/>
      <c r="E85" s="115">
        <v>425</v>
      </c>
    </row>
    <row r="86" spans="1:5" x14ac:dyDescent="0.3">
      <c r="A86" s="86" t="s">
        <v>164</v>
      </c>
      <c r="B86" s="111"/>
      <c r="C86" s="111"/>
      <c r="D86" s="111"/>
      <c r="E86" s="115">
        <v>425</v>
      </c>
    </row>
    <row r="87" spans="1:5" x14ac:dyDescent="0.3">
      <c r="A87" s="86" t="s">
        <v>165</v>
      </c>
      <c r="B87" s="111"/>
      <c r="C87" s="111"/>
      <c r="D87" s="111"/>
      <c r="E87" s="115">
        <v>425</v>
      </c>
    </row>
    <row r="88" spans="1:5" x14ac:dyDescent="0.3">
      <c r="A88" s="86" t="s">
        <v>166</v>
      </c>
      <c r="B88" s="111"/>
      <c r="C88" s="111"/>
      <c r="D88" s="111"/>
      <c r="E88" s="115">
        <v>425</v>
      </c>
    </row>
    <row r="89" spans="1:5" x14ac:dyDescent="0.3">
      <c r="A89" s="86" t="s">
        <v>167</v>
      </c>
      <c r="B89" s="111"/>
      <c r="C89" s="111"/>
      <c r="D89" s="111"/>
      <c r="E89" s="115">
        <v>425</v>
      </c>
    </row>
    <row r="90" spans="1:5" x14ac:dyDescent="0.3">
      <c r="A90" s="86" t="s">
        <v>168</v>
      </c>
      <c r="B90" s="111"/>
      <c r="C90" s="111"/>
      <c r="D90" s="111"/>
      <c r="E90" s="115">
        <v>425</v>
      </c>
    </row>
    <row r="91" spans="1:5" x14ac:dyDescent="0.3">
      <c r="A91" s="86" t="s">
        <v>169</v>
      </c>
      <c r="B91" s="111"/>
      <c r="C91" s="111"/>
      <c r="D91" s="111"/>
      <c r="E91" s="115">
        <v>25</v>
      </c>
    </row>
    <row r="92" spans="1:5" x14ac:dyDescent="0.3">
      <c r="A92" s="86" t="s">
        <v>170</v>
      </c>
      <c r="B92" s="111"/>
      <c r="C92" s="111"/>
      <c r="D92" s="111"/>
      <c r="E92" s="115">
        <v>275</v>
      </c>
    </row>
    <row r="93" spans="1:5" x14ac:dyDescent="0.3">
      <c r="A93" s="86" t="s">
        <v>171</v>
      </c>
      <c r="B93" s="111"/>
      <c r="C93" s="111"/>
      <c r="D93" s="111"/>
      <c r="E93" s="115">
        <v>925</v>
      </c>
    </row>
    <row r="94" spans="1:5" x14ac:dyDescent="0.3">
      <c r="A94" s="86" t="s">
        <v>172</v>
      </c>
      <c r="B94" s="111"/>
      <c r="C94" s="111"/>
      <c r="D94" s="111"/>
      <c r="E94" s="115">
        <v>425</v>
      </c>
    </row>
    <row r="95" spans="1:5" x14ac:dyDescent="0.3">
      <c r="A95" s="86" t="s">
        <v>173</v>
      </c>
      <c r="B95" s="111">
        <v>120</v>
      </c>
      <c r="C95" s="111">
        <v>120</v>
      </c>
      <c r="D95" s="111"/>
      <c r="E95" s="115">
        <v>120</v>
      </c>
    </row>
    <row r="96" spans="1:5" x14ac:dyDescent="0.3">
      <c r="A96" s="86" t="s">
        <v>174</v>
      </c>
      <c r="B96" s="111">
        <v>120</v>
      </c>
      <c r="C96" s="111">
        <v>120</v>
      </c>
      <c r="D96" s="111"/>
      <c r="E96" s="115">
        <v>120</v>
      </c>
    </row>
    <row r="97" spans="1:9" x14ac:dyDescent="0.3">
      <c r="A97" s="86" t="s">
        <v>175</v>
      </c>
      <c r="B97" s="111">
        <v>12</v>
      </c>
      <c r="C97" s="111">
        <v>12</v>
      </c>
      <c r="D97" s="111"/>
      <c r="E97" s="115">
        <v>100</v>
      </c>
    </row>
    <row r="98" spans="1:9" x14ac:dyDescent="0.3">
      <c r="A98" s="86"/>
      <c r="B98" s="111"/>
      <c r="C98" s="111"/>
      <c r="D98" s="111"/>
      <c r="E98" s="115"/>
    </row>
    <row r="99" spans="1:9" x14ac:dyDescent="0.3">
      <c r="A99" s="86" t="s">
        <v>176</v>
      </c>
      <c r="B99" s="111"/>
      <c r="C99" s="111"/>
      <c r="E99" s="115">
        <v>600</v>
      </c>
    </row>
    <row r="100" spans="1:9" x14ac:dyDescent="0.3">
      <c r="A100" s="86" t="s">
        <v>177</v>
      </c>
      <c r="B100" s="111"/>
      <c r="C100" s="111"/>
      <c r="E100" s="115">
        <v>500</v>
      </c>
    </row>
    <row r="101" spans="1:9" x14ac:dyDescent="0.3">
      <c r="A101" s="86" t="s">
        <v>232</v>
      </c>
      <c r="B101" s="111"/>
      <c r="C101" s="111"/>
      <c r="E101" s="115">
        <v>600</v>
      </c>
    </row>
    <row r="102" spans="1:9" x14ac:dyDescent="0.3">
      <c r="A102" s="86"/>
      <c r="B102" s="111"/>
      <c r="C102" s="111"/>
      <c r="E102" s="115"/>
    </row>
    <row r="103" spans="1:9" x14ac:dyDescent="0.3">
      <c r="A103" s="85" t="s">
        <v>178</v>
      </c>
      <c r="B103" s="111"/>
      <c r="C103" s="111"/>
      <c r="D103" s="111"/>
      <c r="E103" s="115"/>
    </row>
    <row r="104" spans="1:9" x14ac:dyDescent="0.3">
      <c r="A104" s="86" t="s">
        <v>233</v>
      </c>
      <c r="B104" s="111">
        <v>161.26</v>
      </c>
      <c r="C104" s="111">
        <v>134.38</v>
      </c>
      <c r="D104" s="111">
        <v>26.88</v>
      </c>
      <c r="E104" s="115">
        <v>300</v>
      </c>
      <c r="H104" s="111"/>
      <c r="I104" s="111"/>
    </row>
    <row r="105" spans="1:9" x14ac:dyDescent="0.3">
      <c r="A105" s="86" t="s">
        <v>179</v>
      </c>
      <c r="B105" s="111">
        <v>240</v>
      </c>
      <c r="C105" s="111">
        <v>200</v>
      </c>
      <c r="D105" s="111">
        <v>40</v>
      </c>
      <c r="E105" s="115">
        <v>300</v>
      </c>
    </row>
    <row r="106" spans="1:9" x14ac:dyDescent="0.3">
      <c r="A106" s="86" t="s">
        <v>180</v>
      </c>
      <c r="B106" s="111"/>
      <c r="C106" s="111"/>
      <c r="D106" s="111"/>
      <c r="E106" s="115"/>
    </row>
    <row r="107" spans="1:9" x14ac:dyDescent="0.3">
      <c r="A107" s="86" t="s">
        <v>181</v>
      </c>
      <c r="B107" s="111">
        <v>93.54</v>
      </c>
      <c r="C107" s="111">
        <v>77.94</v>
      </c>
      <c r="D107" s="111">
        <v>15.6</v>
      </c>
      <c r="E107" s="115">
        <v>220</v>
      </c>
    </row>
    <row r="108" spans="1:9" x14ac:dyDescent="0.3">
      <c r="A108" s="86" t="s">
        <v>182</v>
      </c>
      <c r="B108" s="111">
        <v>250</v>
      </c>
      <c r="C108" s="111">
        <v>250</v>
      </c>
      <c r="D108" s="111"/>
      <c r="E108" s="115">
        <v>500</v>
      </c>
    </row>
    <row r="109" spans="1:9" x14ac:dyDescent="0.3">
      <c r="A109" s="86" t="s">
        <v>183</v>
      </c>
      <c r="B109" s="111">
        <v>60</v>
      </c>
      <c r="C109" s="111">
        <v>50</v>
      </c>
      <c r="D109" s="111">
        <v>10</v>
      </c>
      <c r="E109" s="115">
        <v>220</v>
      </c>
    </row>
    <row r="110" spans="1:9" x14ac:dyDescent="0.3">
      <c r="E110" s="115"/>
    </row>
    <row r="111" spans="1:9" x14ac:dyDescent="0.3">
      <c r="A111" s="85" t="s">
        <v>184</v>
      </c>
      <c r="B111" s="111"/>
      <c r="C111" s="111"/>
      <c r="D111" s="111"/>
      <c r="E111" s="115"/>
    </row>
    <row r="112" spans="1:9" x14ac:dyDescent="0.3">
      <c r="A112" s="86" t="s">
        <v>185</v>
      </c>
      <c r="B112" s="111">
        <v>900</v>
      </c>
      <c r="C112" s="111">
        <v>750</v>
      </c>
      <c r="D112" s="111">
        <v>150</v>
      </c>
      <c r="E112" s="115">
        <v>1800</v>
      </c>
    </row>
    <row r="113" spans="1:5" x14ac:dyDescent="0.3">
      <c r="A113" s="86" t="s">
        <v>186</v>
      </c>
      <c r="B113" s="111"/>
      <c r="C113" s="111"/>
      <c r="D113" s="111"/>
      <c r="E113" s="115"/>
    </row>
    <row r="114" spans="1:5" x14ac:dyDescent="0.3">
      <c r="A114" s="86" t="s">
        <v>187</v>
      </c>
      <c r="B114" s="111">
        <v>4207.5</v>
      </c>
      <c r="C114" s="111">
        <v>4207.5</v>
      </c>
      <c r="D114" s="111"/>
      <c r="E114" s="115">
        <v>5032.5</v>
      </c>
    </row>
    <row r="115" spans="1:5" x14ac:dyDescent="0.3">
      <c r="A115" s="86" t="s">
        <v>188</v>
      </c>
      <c r="B115" s="111">
        <v>270</v>
      </c>
      <c r="C115" s="111">
        <v>270</v>
      </c>
      <c r="D115" s="111"/>
      <c r="E115" s="115">
        <v>360</v>
      </c>
    </row>
    <row r="116" spans="1:5" x14ac:dyDescent="0.3">
      <c r="A116" s="86" t="s">
        <v>234</v>
      </c>
      <c r="B116" s="111">
        <v>533.59</v>
      </c>
      <c r="C116" s="111">
        <v>444.66</v>
      </c>
      <c r="D116" s="111">
        <v>88.93</v>
      </c>
      <c r="E116" s="115">
        <v>200</v>
      </c>
    </row>
    <row r="117" spans="1:5" x14ac:dyDescent="0.3">
      <c r="A117" s="86" t="s">
        <v>189</v>
      </c>
      <c r="B117" s="111"/>
      <c r="C117" s="111"/>
      <c r="D117" s="111"/>
      <c r="E117" s="115">
        <v>200</v>
      </c>
    </row>
    <row r="118" spans="1:5" x14ac:dyDescent="0.3">
      <c r="A118" s="86" t="s">
        <v>190</v>
      </c>
      <c r="B118" s="111"/>
      <c r="C118" s="111"/>
      <c r="D118" s="111"/>
      <c r="E118" s="115">
        <v>100</v>
      </c>
    </row>
    <row r="119" spans="1:5" x14ac:dyDescent="0.3">
      <c r="A119" s="86" t="s">
        <v>191</v>
      </c>
      <c r="B119" s="111"/>
      <c r="C119" s="111"/>
      <c r="D119" s="111"/>
      <c r="E119" s="115"/>
    </row>
    <row r="120" spans="1:5" x14ac:dyDescent="0.3">
      <c r="A120" s="86" t="s">
        <v>192</v>
      </c>
      <c r="B120" s="111"/>
      <c r="C120" s="111"/>
      <c r="D120" s="111"/>
      <c r="E120" s="115"/>
    </row>
    <row r="121" spans="1:5" x14ac:dyDescent="0.3">
      <c r="A121" s="86" t="s">
        <v>193</v>
      </c>
      <c r="B121" s="111"/>
      <c r="C121" s="111"/>
      <c r="D121" s="111"/>
      <c r="E121" s="115"/>
    </row>
    <row r="122" spans="1:5" x14ac:dyDescent="0.3">
      <c r="A122" s="86" t="s">
        <v>194</v>
      </c>
      <c r="B122" s="111"/>
      <c r="C122" s="111"/>
      <c r="D122" s="111"/>
      <c r="E122" s="115">
        <v>300</v>
      </c>
    </row>
    <row r="123" spans="1:5" x14ac:dyDescent="0.3">
      <c r="A123" s="86" t="s">
        <v>195</v>
      </c>
      <c r="B123" s="111"/>
      <c r="C123" s="111"/>
      <c r="D123" s="111"/>
      <c r="E123" s="115">
        <v>100</v>
      </c>
    </row>
    <row r="124" spans="1:5" x14ac:dyDescent="0.3">
      <c r="A124" s="86" t="s">
        <v>196</v>
      </c>
      <c r="B124" s="111">
        <v>150</v>
      </c>
      <c r="C124" s="111">
        <v>150</v>
      </c>
      <c r="D124" s="111"/>
      <c r="E124" s="115">
        <v>400</v>
      </c>
    </row>
    <row r="125" spans="1:5" x14ac:dyDescent="0.3">
      <c r="E125" s="115"/>
    </row>
    <row r="126" spans="1:5" x14ac:dyDescent="0.3">
      <c r="A126" s="85" t="s">
        <v>197</v>
      </c>
      <c r="B126" s="111"/>
      <c r="C126" s="111"/>
      <c r="D126" s="111"/>
      <c r="E126" s="115"/>
    </row>
    <row r="127" spans="1:5" x14ac:dyDescent="0.3">
      <c r="A127" s="86" t="s">
        <v>198</v>
      </c>
      <c r="B127" s="111">
        <v>29</v>
      </c>
      <c r="C127" s="111">
        <v>29</v>
      </c>
      <c r="D127" s="111"/>
      <c r="E127" s="115">
        <v>200</v>
      </c>
    </row>
    <row r="128" spans="1:5" x14ac:dyDescent="0.3">
      <c r="A128" s="86" t="s">
        <v>199</v>
      </c>
      <c r="B128" s="111">
        <v>126</v>
      </c>
      <c r="C128" s="111">
        <v>126</v>
      </c>
      <c r="D128" s="111"/>
      <c r="E128" s="115"/>
    </row>
    <row r="129" spans="1:5" x14ac:dyDescent="0.3">
      <c r="A129" s="86"/>
      <c r="B129" s="111"/>
      <c r="C129" s="111"/>
      <c r="D129" s="111"/>
      <c r="E129" s="115"/>
    </row>
    <row r="130" spans="1:5" x14ac:dyDescent="0.3">
      <c r="A130" s="85" t="s">
        <v>200</v>
      </c>
      <c r="B130" s="111"/>
      <c r="C130" s="111"/>
      <c r="D130" s="111"/>
      <c r="E130" s="115"/>
    </row>
    <row r="131" spans="1:5" x14ac:dyDescent="0.3">
      <c r="A131" s="86" t="s">
        <v>201</v>
      </c>
      <c r="B131" s="111"/>
      <c r="C131" s="111"/>
      <c r="D131" s="111"/>
      <c r="E131" s="115"/>
    </row>
    <row r="132" spans="1:5" x14ac:dyDescent="0.3">
      <c r="A132" s="86" t="s">
        <v>202</v>
      </c>
      <c r="B132" s="111"/>
      <c r="C132" s="111"/>
      <c r="D132" s="111"/>
      <c r="E132" s="115">
        <v>200</v>
      </c>
    </row>
    <row r="133" spans="1:5" x14ac:dyDescent="0.3">
      <c r="A133" s="86" t="s">
        <v>203</v>
      </c>
      <c r="B133" s="111"/>
      <c r="C133" s="111"/>
      <c r="D133" s="111"/>
      <c r="E133" s="115"/>
    </row>
    <row r="134" spans="1:5" x14ac:dyDescent="0.3">
      <c r="A134" s="86" t="s">
        <v>204</v>
      </c>
      <c r="B134" s="111"/>
      <c r="C134" s="111"/>
      <c r="D134" s="111"/>
      <c r="E134" s="115"/>
    </row>
    <row r="135" spans="1:5" x14ac:dyDescent="0.3">
      <c r="A135" s="86" t="s">
        <v>235</v>
      </c>
      <c r="B135" s="111"/>
      <c r="C135" s="111"/>
      <c r="D135" s="111"/>
      <c r="E135" s="115">
        <v>50</v>
      </c>
    </row>
    <row r="136" spans="1:5" x14ac:dyDescent="0.3">
      <c r="A136" s="86" t="s">
        <v>236</v>
      </c>
      <c r="B136" s="111"/>
      <c r="C136" s="111"/>
      <c r="D136" s="111"/>
      <c r="E136" s="115">
        <v>50</v>
      </c>
    </row>
    <row r="137" spans="1:5" x14ac:dyDescent="0.3">
      <c r="A137" s="86" t="s">
        <v>205</v>
      </c>
      <c r="B137" s="111"/>
      <c r="C137" s="111"/>
      <c r="D137" s="111"/>
      <c r="E137" s="115">
        <v>40</v>
      </c>
    </row>
    <row r="138" spans="1:5" x14ac:dyDescent="0.3">
      <c r="A138" s="86" t="s">
        <v>206</v>
      </c>
      <c r="B138" s="111">
        <v>60</v>
      </c>
      <c r="C138" s="111">
        <v>50</v>
      </c>
      <c r="D138" s="111">
        <v>10</v>
      </c>
      <c r="E138" s="115">
        <v>150</v>
      </c>
    </row>
    <row r="139" spans="1:5" x14ac:dyDescent="0.3">
      <c r="A139" s="86" t="s">
        <v>207</v>
      </c>
      <c r="B139" s="111"/>
      <c r="C139" s="111"/>
      <c r="D139" s="111"/>
      <c r="E139" s="115"/>
    </row>
    <row r="140" spans="1:5" x14ac:dyDescent="0.3">
      <c r="A140" s="86" t="s">
        <v>208</v>
      </c>
      <c r="B140" s="111"/>
      <c r="C140" s="111"/>
      <c r="D140" s="111"/>
      <c r="E140" s="115"/>
    </row>
    <row r="141" spans="1:5" x14ac:dyDescent="0.3">
      <c r="A141" s="86" t="s">
        <v>209</v>
      </c>
      <c r="B141" s="111"/>
      <c r="C141" s="111"/>
      <c r="D141" s="111"/>
      <c r="E141" s="115">
        <v>3000</v>
      </c>
    </row>
    <row r="142" spans="1:5" x14ac:dyDescent="0.3">
      <c r="A142" s="86" t="s">
        <v>210</v>
      </c>
      <c r="B142" s="111"/>
      <c r="C142" s="111"/>
      <c r="D142" s="117"/>
      <c r="E142" s="115"/>
    </row>
    <row r="143" spans="1:5" x14ac:dyDescent="0.3">
      <c r="A143" s="86" t="s">
        <v>211</v>
      </c>
      <c r="B143" s="111"/>
      <c r="C143" s="111"/>
      <c r="D143" s="111"/>
      <c r="E143" s="115"/>
    </row>
    <row r="144" spans="1:5" x14ac:dyDescent="0.3">
      <c r="A144" s="86" t="s">
        <v>212</v>
      </c>
      <c r="B144" s="111"/>
      <c r="C144" s="111"/>
      <c r="D144" s="111"/>
      <c r="E144" s="115">
        <v>442</v>
      </c>
    </row>
    <row r="145" spans="1:8" x14ac:dyDescent="0.3">
      <c r="A145" s="86" t="s">
        <v>38</v>
      </c>
      <c r="B145" s="111"/>
      <c r="C145" s="111"/>
      <c r="D145" s="111"/>
      <c r="E145" s="115"/>
    </row>
    <row r="146" spans="1:8" x14ac:dyDescent="0.3">
      <c r="A146" s="86" t="s">
        <v>213</v>
      </c>
      <c r="B146" s="111"/>
      <c r="C146" s="111"/>
      <c r="D146" s="111"/>
      <c r="E146" s="115" t="s">
        <v>277</v>
      </c>
    </row>
    <row r="147" spans="1:8" x14ac:dyDescent="0.3">
      <c r="A147" s="86" t="s">
        <v>214</v>
      </c>
      <c r="B147" s="111"/>
      <c r="C147" s="111"/>
      <c r="D147" s="111"/>
      <c r="E147" s="118">
        <v>100</v>
      </c>
    </row>
    <row r="148" spans="1:8" x14ac:dyDescent="0.3">
      <c r="A148" s="86" t="s">
        <v>215</v>
      </c>
      <c r="B148" s="111"/>
      <c r="C148" s="111"/>
      <c r="D148" s="111"/>
      <c r="E148" s="115"/>
    </row>
    <row r="149" spans="1:8" x14ac:dyDescent="0.3">
      <c r="A149" s="86" t="s">
        <v>216</v>
      </c>
      <c r="B149" s="111"/>
      <c r="C149" s="111"/>
      <c r="D149" s="111"/>
      <c r="E149" s="115"/>
    </row>
    <row r="150" spans="1:8" x14ac:dyDescent="0.3">
      <c r="A150" s="86" t="s">
        <v>217</v>
      </c>
      <c r="B150" s="111"/>
      <c r="C150" s="111"/>
      <c r="D150" s="111"/>
      <c r="E150" s="115"/>
    </row>
    <row r="151" spans="1:8" x14ac:dyDescent="0.3">
      <c r="A151" s="86" t="s">
        <v>237</v>
      </c>
      <c r="B151" s="111"/>
      <c r="C151" s="111"/>
      <c r="D151" s="111"/>
      <c r="E151" s="115"/>
      <c r="H151" s="119"/>
    </row>
    <row r="152" spans="1:8" x14ac:dyDescent="0.3">
      <c r="A152" s="86" t="s">
        <v>238</v>
      </c>
      <c r="B152" s="111"/>
      <c r="C152" s="111"/>
      <c r="D152" s="111"/>
      <c r="E152" s="115">
        <v>1000</v>
      </c>
      <c r="H152" s="119"/>
    </row>
    <row r="153" spans="1:8" x14ac:dyDescent="0.3">
      <c r="A153" s="86" t="s">
        <v>218</v>
      </c>
      <c r="B153" s="111"/>
      <c r="C153" s="111"/>
      <c r="D153" s="111"/>
      <c r="E153" s="115">
        <v>100</v>
      </c>
    </row>
    <row r="154" spans="1:8" x14ac:dyDescent="0.3">
      <c r="A154" s="120" t="s">
        <v>219</v>
      </c>
      <c r="B154" s="121"/>
      <c r="C154" s="121"/>
      <c r="D154" s="111"/>
      <c r="E154" s="115"/>
    </row>
    <row r="155" spans="1:8" x14ac:dyDescent="0.3">
      <c r="A155" s="85" t="s">
        <v>220</v>
      </c>
      <c r="B155" s="122">
        <f>SUM(B51:B154)</f>
        <v>21988.37</v>
      </c>
      <c r="C155" s="122">
        <f t="shared" ref="C155:E155" si="0">SUM(C51:C154)</f>
        <v>21354.819999999996</v>
      </c>
      <c r="D155" s="122">
        <f t="shared" si="0"/>
        <v>633.54999999999995</v>
      </c>
      <c r="E155" s="122">
        <f t="shared" si="0"/>
        <v>50719.5</v>
      </c>
    </row>
    <row r="156" spans="1:8" x14ac:dyDescent="0.3">
      <c r="A156" s="85"/>
      <c r="B156" s="122"/>
      <c r="C156" s="122"/>
      <c r="D156" s="122"/>
      <c r="E156" s="122"/>
    </row>
    <row r="157" spans="1:8" x14ac:dyDescent="0.3">
      <c r="A157" s="135"/>
      <c r="B157" s="136"/>
      <c r="C157" s="136"/>
      <c r="D157" s="137"/>
      <c r="E157" s="137"/>
    </row>
    <row r="158" spans="1:8" x14ac:dyDescent="0.3">
      <c r="A158" s="85" t="s">
        <v>221</v>
      </c>
      <c r="B158" s="111"/>
      <c r="C158" s="111"/>
      <c r="D158" s="111"/>
      <c r="E158" s="123"/>
    </row>
    <row r="159" spans="1:8" x14ac:dyDescent="0.3">
      <c r="A159" s="127" t="s">
        <v>239</v>
      </c>
      <c r="B159" s="111"/>
      <c r="C159" s="111"/>
      <c r="D159" s="111"/>
      <c r="E159" s="115"/>
    </row>
    <row r="160" spans="1:8" x14ac:dyDescent="0.3">
      <c r="A160" s="86" t="s">
        <v>240</v>
      </c>
      <c r="B160" s="89"/>
      <c r="C160" s="111"/>
      <c r="D160" s="111"/>
      <c r="E160" s="115"/>
    </row>
    <row r="161" spans="1:5" x14ac:dyDescent="0.3">
      <c r="A161" s="86" t="s">
        <v>28</v>
      </c>
      <c r="B161" s="89"/>
      <c r="C161" s="111"/>
      <c r="D161" s="111"/>
      <c r="E161" s="115"/>
    </row>
    <row r="162" spans="1:5" x14ac:dyDescent="0.3">
      <c r="A162" s="86"/>
      <c r="B162" s="86"/>
      <c r="E162" s="124"/>
    </row>
    <row r="163" spans="1:5" x14ac:dyDescent="0.3">
      <c r="A163" s="85" t="s">
        <v>78</v>
      </c>
      <c r="B163" s="86"/>
      <c r="E163" s="124"/>
    </row>
    <row r="164" spans="1:5" x14ac:dyDescent="0.3">
      <c r="A164" s="86" t="s">
        <v>39</v>
      </c>
      <c r="B164" s="131">
        <v>699.38</v>
      </c>
      <c r="C164" s="117">
        <v>699.38</v>
      </c>
      <c r="E164" s="124"/>
    </row>
    <row r="165" spans="1:5" x14ac:dyDescent="0.3">
      <c r="A165" s="86" t="s">
        <v>222</v>
      </c>
      <c r="B165" s="86"/>
      <c r="E165" s="124"/>
    </row>
    <row r="166" spans="1:5" x14ac:dyDescent="0.3">
      <c r="A166" s="86" t="s">
        <v>250</v>
      </c>
      <c r="B166" s="86"/>
      <c r="E166" s="130">
        <v>200</v>
      </c>
    </row>
    <row r="167" spans="1:5" x14ac:dyDescent="0.3">
      <c r="A167" s="86"/>
      <c r="B167" s="86"/>
      <c r="E167" s="129"/>
    </row>
    <row r="168" spans="1:5" x14ac:dyDescent="0.3">
      <c r="A168" s="85" t="s">
        <v>241</v>
      </c>
      <c r="B168" s="86"/>
      <c r="E168" s="124"/>
    </row>
    <row r="169" spans="1:5" x14ac:dyDescent="0.3">
      <c r="A169" s="86" t="s">
        <v>19</v>
      </c>
      <c r="B169" s="86"/>
      <c r="E169" s="124"/>
    </row>
    <row r="170" spans="1:5" x14ac:dyDescent="0.3">
      <c r="A170" s="86" t="s">
        <v>223</v>
      </c>
      <c r="B170" s="89"/>
      <c r="C170" s="111"/>
      <c r="D170" s="111"/>
      <c r="E170" s="115"/>
    </row>
    <row r="171" spans="1:5" x14ac:dyDescent="0.3">
      <c r="A171" s="86"/>
      <c r="B171" s="89"/>
      <c r="C171" s="111"/>
      <c r="D171" s="111"/>
      <c r="E171" s="115"/>
    </row>
    <row r="172" spans="1:5" x14ac:dyDescent="0.3">
      <c r="A172" s="85" t="s">
        <v>242</v>
      </c>
      <c r="B172" s="89"/>
      <c r="C172" s="111"/>
      <c r="D172" s="111"/>
      <c r="E172" s="115"/>
    </row>
    <row r="173" spans="1:5" x14ac:dyDescent="0.3">
      <c r="A173" s="86" t="s">
        <v>224</v>
      </c>
      <c r="B173" s="89"/>
      <c r="C173" s="111"/>
      <c r="D173" s="111"/>
      <c r="E173" s="115"/>
    </row>
    <row r="174" spans="1:5" x14ac:dyDescent="0.3">
      <c r="A174" s="86" t="s">
        <v>225</v>
      </c>
      <c r="B174" s="89">
        <v>10620</v>
      </c>
      <c r="C174" s="111">
        <v>10620</v>
      </c>
      <c r="D174" s="111"/>
      <c r="E174" s="115"/>
    </row>
    <row r="175" spans="1:5" x14ac:dyDescent="0.3">
      <c r="A175" s="86"/>
      <c r="B175" s="89"/>
      <c r="C175" s="111"/>
      <c r="D175" s="111"/>
      <c r="E175" s="115"/>
    </row>
    <row r="176" spans="1:5" x14ac:dyDescent="0.3">
      <c r="A176" s="85" t="s">
        <v>243</v>
      </c>
      <c r="B176" s="89"/>
      <c r="C176" s="111"/>
      <c r="D176" s="111"/>
      <c r="E176" s="115"/>
    </row>
    <row r="177" spans="1:5" x14ac:dyDescent="0.3">
      <c r="A177" s="86" t="s">
        <v>244</v>
      </c>
      <c r="B177" s="89"/>
      <c r="C177" s="111"/>
      <c r="D177" s="111"/>
      <c r="E177" s="115"/>
    </row>
    <row r="178" spans="1:5" x14ac:dyDescent="0.3">
      <c r="A178" s="86" t="s">
        <v>245</v>
      </c>
      <c r="B178" s="89"/>
      <c r="C178" s="111"/>
      <c r="D178" s="111"/>
      <c r="E178" s="115"/>
    </row>
    <row r="179" spans="1:5" x14ac:dyDescent="0.3">
      <c r="A179" s="86" t="s">
        <v>246</v>
      </c>
      <c r="B179" s="89"/>
      <c r="C179" s="117"/>
      <c r="D179" s="117"/>
      <c r="E179" s="115"/>
    </row>
    <row r="180" spans="1:5" x14ac:dyDescent="0.3">
      <c r="A180" s="86"/>
      <c r="B180" s="88"/>
      <c r="C180" s="122"/>
      <c r="D180" s="122"/>
      <c r="E180" s="115"/>
    </row>
    <row r="181" spans="1:5" x14ac:dyDescent="0.3">
      <c r="A181" s="85" t="s">
        <v>247</v>
      </c>
      <c r="B181" s="86"/>
      <c r="C181" s="117"/>
      <c r="D181" s="117"/>
      <c r="E181" s="115"/>
    </row>
    <row r="182" spans="1:5" x14ac:dyDescent="0.3">
      <c r="A182" s="86" t="s">
        <v>248</v>
      </c>
      <c r="B182" s="86"/>
      <c r="C182" s="117"/>
      <c r="D182" s="125"/>
      <c r="E182" s="115"/>
    </row>
    <row r="183" spans="1:5" x14ac:dyDescent="0.3">
      <c r="A183" s="86"/>
      <c r="B183" s="86"/>
    </row>
    <row r="184" spans="1:5" x14ac:dyDescent="0.3">
      <c r="A184" s="85" t="s">
        <v>249</v>
      </c>
      <c r="B184" s="128">
        <f>SUM(B160:B182)</f>
        <v>11319.38</v>
      </c>
      <c r="C184" s="128">
        <f t="shared" ref="C184:E184" si="1">SUM(C164:C181)</f>
        <v>11319.38</v>
      </c>
      <c r="D184" s="128">
        <f t="shared" si="1"/>
        <v>0</v>
      </c>
      <c r="E184" s="128">
        <f t="shared" si="1"/>
        <v>200</v>
      </c>
    </row>
    <row r="185" spans="1:5" x14ac:dyDescent="0.3">
      <c r="A185" s="86"/>
      <c r="B185" s="86"/>
      <c r="C185" s="86"/>
      <c r="D185" s="86"/>
      <c r="E185" s="86"/>
    </row>
    <row r="186" spans="1:5" x14ac:dyDescent="0.3">
      <c r="A186" s="86"/>
      <c r="B186" s="86"/>
      <c r="C186" s="86"/>
      <c r="D186" s="86"/>
      <c r="E186" s="86"/>
    </row>
    <row r="187" spans="1:5" x14ac:dyDescent="0.3">
      <c r="A187" s="106" t="s">
        <v>251</v>
      </c>
      <c r="B187" s="132">
        <f>SUM(B184+B155)</f>
        <v>33307.75</v>
      </c>
      <c r="C187" s="132">
        <f>SUM(C184+C155)</f>
        <v>32674.199999999997</v>
      </c>
      <c r="D187" s="132">
        <f>SUM(D184+D155)</f>
        <v>633.54999999999995</v>
      </c>
      <c r="E187" s="132">
        <f>SUM(E184+E155)</f>
        <v>50919.5</v>
      </c>
    </row>
    <row r="188" spans="1:5" x14ac:dyDescent="0.3">
      <c r="A188" s="86"/>
      <c r="B188" s="86"/>
      <c r="C188" s="86"/>
      <c r="D188" s="86"/>
      <c r="E188" s="86"/>
    </row>
    <row r="189" spans="1:5" x14ac:dyDescent="0.3">
      <c r="A189" s="86"/>
      <c r="B189" s="86"/>
      <c r="C189" s="86"/>
      <c r="D189" s="86"/>
      <c r="E189" s="133">
        <v>50920</v>
      </c>
    </row>
    <row r="190" spans="1:5" x14ac:dyDescent="0.3">
      <c r="E190" s="134" t="s">
        <v>252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1955-E7F3-4E15-B64D-5B5D6C525543}">
  <dimension ref="A1:I77"/>
  <sheetViews>
    <sheetView topLeftCell="A10" workbookViewId="0">
      <selection activeCell="A34" sqref="A34"/>
    </sheetView>
  </sheetViews>
  <sheetFormatPr defaultRowHeight="14.4" x14ac:dyDescent="0.3"/>
  <cols>
    <col min="1" max="1" width="53.88671875" customWidth="1"/>
    <col min="2" max="2" width="13.109375" customWidth="1"/>
    <col min="3" max="3" width="17.33203125" customWidth="1"/>
    <col min="6" max="6" width="18.21875" customWidth="1"/>
    <col min="7" max="7" width="10.44140625" bestFit="1" customWidth="1"/>
    <col min="9" max="9" width="14.44140625" customWidth="1"/>
  </cols>
  <sheetData>
    <row r="1" spans="1:9" x14ac:dyDescent="0.3">
      <c r="A1" s="1" t="s">
        <v>49</v>
      </c>
      <c r="B1" s="2"/>
    </row>
    <row r="2" spans="1:9" x14ac:dyDescent="0.3">
      <c r="A2" s="3">
        <v>45931</v>
      </c>
      <c r="B2" s="2"/>
    </row>
    <row r="3" spans="1:9" x14ac:dyDescent="0.3">
      <c r="A3" s="4" t="s">
        <v>0</v>
      </c>
      <c r="B3" s="5" t="s">
        <v>1</v>
      </c>
      <c r="C3" s="6"/>
      <c r="E3" t="s">
        <v>2</v>
      </c>
    </row>
    <row r="4" spans="1:9" x14ac:dyDescent="0.3">
      <c r="A4" s="146" t="s">
        <v>361</v>
      </c>
      <c r="B4" s="8">
        <v>26.66</v>
      </c>
      <c r="C4" s="9" t="s">
        <v>9</v>
      </c>
      <c r="E4" t="s">
        <v>3</v>
      </c>
    </row>
    <row r="5" spans="1:9" x14ac:dyDescent="0.3">
      <c r="A5" s="146" t="s">
        <v>362</v>
      </c>
      <c r="B5" s="8">
        <v>26.66</v>
      </c>
      <c r="C5" s="9" t="s">
        <v>9</v>
      </c>
    </row>
    <row r="6" spans="1:9" x14ac:dyDescent="0.3">
      <c r="A6" s="146"/>
      <c r="B6" s="73"/>
      <c r="C6" s="12"/>
      <c r="E6" s="14" t="s">
        <v>4</v>
      </c>
      <c r="F6" s="14" t="s">
        <v>5</v>
      </c>
      <c r="G6" s="14" t="s">
        <v>6</v>
      </c>
      <c r="I6" s="1" t="s">
        <v>7</v>
      </c>
    </row>
    <row r="7" spans="1:9" x14ac:dyDescent="0.3">
      <c r="A7" s="146"/>
      <c r="B7" s="11">
        <f>SUM(B4:B6)</f>
        <v>53.32</v>
      </c>
      <c r="C7" s="12"/>
      <c r="E7" s="17"/>
      <c r="F7" s="18"/>
      <c r="G7" s="19"/>
      <c r="I7" s="19"/>
    </row>
    <row r="8" spans="1:9" x14ac:dyDescent="0.3">
      <c r="A8" s="147"/>
      <c r="B8" s="13"/>
      <c r="C8" s="12"/>
      <c r="E8" s="17">
        <v>2518</v>
      </c>
      <c r="F8" s="18" t="s">
        <v>363</v>
      </c>
      <c r="G8" s="19">
        <v>51.4</v>
      </c>
      <c r="I8" s="19">
        <v>51.4</v>
      </c>
    </row>
    <row r="9" spans="1:9" x14ac:dyDescent="0.3">
      <c r="A9" s="4" t="s">
        <v>8</v>
      </c>
      <c r="B9" s="15"/>
      <c r="C9" s="16"/>
      <c r="E9" s="17"/>
      <c r="F9" s="17"/>
      <c r="G9" s="68"/>
      <c r="H9" s="69"/>
      <c r="I9" s="68"/>
    </row>
    <row r="10" spans="1:9" x14ac:dyDescent="0.3">
      <c r="A10" s="16" t="s">
        <v>316</v>
      </c>
      <c r="B10" s="15">
        <v>51.4</v>
      </c>
      <c r="C10" s="16" t="s">
        <v>335</v>
      </c>
      <c r="E10" s="17">
        <v>2519</v>
      </c>
      <c r="F10" s="17" t="s">
        <v>364</v>
      </c>
      <c r="G10" s="68">
        <v>45</v>
      </c>
      <c r="H10" s="69"/>
      <c r="I10" s="68">
        <v>45</v>
      </c>
    </row>
    <row r="11" spans="1:9" x14ac:dyDescent="0.3">
      <c r="A11" s="16" t="s">
        <v>345</v>
      </c>
      <c r="B11" s="15">
        <v>45</v>
      </c>
      <c r="C11" s="16" t="s">
        <v>10</v>
      </c>
      <c r="E11" s="17"/>
      <c r="F11" s="17"/>
      <c r="G11" s="68"/>
      <c r="H11" s="69"/>
      <c r="I11" s="68"/>
    </row>
    <row r="12" spans="1:9" x14ac:dyDescent="0.3">
      <c r="A12" s="16" t="s">
        <v>346</v>
      </c>
      <c r="B12" s="20">
        <v>20</v>
      </c>
      <c r="C12" s="16" t="s">
        <v>9</v>
      </c>
      <c r="E12" s="17">
        <v>2520</v>
      </c>
      <c r="F12" t="s">
        <v>365</v>
      </c>
      <c r="G12" s="84">
        <v>20</v>
      </c>
      <c r="I12" s="84"/>
    </row>
    <row r="13" spans="1:9" x14ac:dyDescent="0.3">
      <c r="A13" s="16" t="s">
        <v>347</v>
      </c>
      <c r="B13" s="21">
        <v>30.87</v>
      </c>
      <c r="C13" s="9" t="s">
        <v>10</v>
      </c>
      <c r="E13" s="17"/>
      <c r="F13" s="17"/>
      <c r="G13" s="68">
        <v>1434.08</v>
      </c>
      <c r="H13" s="69"/>
      <c r="I13" s="68"/>
    </row>
    <row r="14" spans="1:9" x14ac:dyDescent="0.3">
      <c r="A14" s="16" t="s">
        <v>359</v>
      </c>
      <c r="B14" s="21">
        <v>15.66</v>
      </c>
      <c r="C14" s="9" t="s">
        <v>9</v>
      </c>
      <c r="E14" s="17"/>
      <c r="F14" s="17"/>
      <c r="G14" s="68">
        <v>31.51</v>
      </c>
      <c r="H14" s="69"/>
      <c r="I14" s="68"/>
    </row>
    <row r="15" spans="1:9" x14ac:dyDescent="0.3">
      <c r="A15" s="16" t="s">
        <v>350</v>
      </c>
      <c r="B15" s="21">
        <v>188.49</v>
      </c>
      <c r="C15" s="9" t="s">
        <v>9</v>
      </c>
      <c r="E15" s="17"/>
      <c r="F15" s="17"/>
      <c r="G15" s="68">
        <v>35</v>
      </c>
      <c r="H15" s="69"/>
      <c r="I15" s="68"/>
    </row>
    <row r="16" spans="1:9" x14ac:dyDescent="0.3">
      <c r="A16" s="16" t="s">
        <v>351</v>
      </c>
      <c r="B16" s="21">
        <v>96</v>
      </c>
      <c r="C16" s="9" t="s">
        <v>352</v>
      </c>
      <c r="E16" s="17"/>
      <c r="F16" s="17"/>
      <c r="G16" s="68">
        <v>15.59</v>
      </c>
      <c r="H16" s="69"/>
      <c r="I16" s="68">
        <f>SUM(G12:G16)</f>
        <v>1536.1799999999998</v>
      </c>
    </row>
    <row r="17" spans="1:9" x14ac:dyDescent="0.3">
      <c r="A17" s="16" t="s">
        <v>355</v>
      </c>
      <c r="B17" s="21">
        <v>192</v>
      </c>
      <c r="C17" s="9" t="s">
        <v>10</v>
      </c>
      <c r="E17" s="17"/>
      <c r="F17" s="17"/>
      <c r="G17" s="68"/>
      <c r="H17" s="69"/>
      <c r="I17" s="68"/>
    </row>
    <row r="18" spans="1:9" x14ac:dyDescent="0.3">
      <c r="A18" s="16" t="s">
        <v>358</v>
      </c>
      <c r="B18" s="21">
        <v>666.9</v>
      </c>
      <c r="C18" s="9" t="s">
        <v>356</v>
      </c>
      <c r="E18" s="17">
        <v>2521</v>
      </c>
      <c r="F18" s="17" t="s">
        <v>64</v>
      </c>
      <c r="G18" s="68">
        <v>30.87</v>
      </c>
      <c r="H18" s="69"/>
      <c r="I18" s="68"/>
    </row>
    <row r="19" spans="1:9" x14ac:dyDescent="0.3">
      <c r="A19" s="16" t="s">
        <v>360</v>
      </c>
      <c r="B19" s="21">
        <v>51</v>
      </c>
      <c r="C19" s="9" t="s">
        <v>335</v>
      </c>
      <c r="E19" s="17"/>
      <c r="F19" s="17"/>
      <c r="G19" s="68">
        <v>15.66</v>
      </c>
      <c r="H19" s="69"/>
      <c r="I19" s="68">
        <f>SUM(G18:G19)</f>
        <v>46.53</v>
      </c>
    </row>
    <row r="20" spans="1:9" x14ac:dyDescent="0.3">
      <c r="A20" s="16" t="s">
        <v>11</v>
      </c>
      <c r="B20" s="21">
        <v>1434.08</v>
      </c>
      <c r="C20" s="16" t="s">
        <v>9</v>
      </c>
      <c r="E20" s="17"/>
      <c r="F20" s="17"/>
      <c r="G20" s="68"/>
      <c r="H20" s="69"/>
      <c r="I20" s="68"/>
    </row>
    <row r="21" spans="1:9" x14ac:dyDescent="0.3">
      <c r="A21" s="16" t="s">
        <v>12</v>
      </c>
      <c r="B21" s="21">
        <v>31.51</v>
      </c>
      <c r="C21" s="16" t="s">
        <v>9</v>
      </c>
      <c r="E21" s="17">
        <v>2522</v>
      </c>
      <c r="F21" s="17" t="s">
        <v>367</v>
      </c>
      <c r="G21" s="68">
        <v>188.49</v>
      </c>
      <c r="H21" s="69"/>
      <c r="I21" s="68">
        <v>188.49</v>
      </c>
    </row>
    <row r="22" spans="1:9" x14ac:dyDescent="0.3">
      <c r="A22" s="16" t="s">
        <v>13</v>
      </c>
      <c r="B22" s="22">
        <v>35</v>
      </c>
      <c r="C22" s="9" t="s">
        <v>9</v>
      </c>
      <c r="E22" s="17"/>
      <c r="G22" s="84"/>
      <c r="I22" s="68"/>
    </row>
    <row r="23" spans="1:9" x14ac:dyDescent="0.3">
      <c r="A23" s="16" t="s">
        <v>366</v>
      </c>
      <c r="B23" s="22">
        <v>15.59</v>
      </c>
      <c r="C23" s="9" t="s">
        <v>9</v>
      </c>
      <c r="E23" s="17">
        <v>2523</v>
      </c>
      <c r="F23" s="17" t="s">
        <v>293</v>
      </c>
      <c r="G23" s="68">
        <v>96</v>
      </c>
      <c r="H23" s="69"/>
      <c r="I23" s="159">
        <v>96</v>
      </c>
    </row>
    <row r="24" spans="1:9" x14ac:dyDescent="0.3">
      <c r="A24" s="16" t="s">
        <v>348</v>
      </c>
      <c r="B24" s="21">
        <v>461.66</v>
      </c>
      <c r="C24" s="9" t="s">
        <v>10</v>
      </c>
      <c r="E24" s="17"/>
      <c r="F24" s="17"/>
      <c r="G24" s="68"/>
      <c r="H24" s="69"/>
      <c r="I24" s="68"/>
    </row>
    <row r="25" spans="1:9" x14ac:dyDescent="0.3">
      <c r="A25" s="16" t="s">
        <v>349</v>
      </c>
      <c r="B25" s="139">
        <v>517.5</v>
      </c>
      <c r="C25" s="81" t="s">
        <v>9</v>
      </c>
      <c r="E25" s="17">
        <v>2524</v>
      </c>
      <c r="F25" s="17" t="s">
        <v>63</v>
      </c>
      <c r="G25" s="69">
        <v>192</v>
      </c>
      <c r="H25" s="69"/>
      <c r="I25" s="68">
        <v>192</v>
      </c>
    </row>
    <row r="26" spans="1:9" x14ac:dyDescent="0.3">
      <c r="A26" s="16"/>
      <c r="B26" s="139"/>
      <c r="C26" s="16"/>
      <c r="E26" s="17"/>
      <c r="F26" s="17"/>
      <c r="G26" s="69"/>
      <c r="H26" s="69"/>
      <c r="I26" s="69"/>
    </row>
    <row r="27" spans="1:9" x14ac:dyDescent="0.3">
      <c r="A27" s="66"/>
      <c r="B27" s="153">
        <f>SUM(B10:B26)</f>
        <v>3852.6600000000003</v>
      </c>
      <c r="E27" s="17">
        <v>2525</v>
      </c>
      <c r="F27" s="17" t="s">
        <v>368</v>
      </c>
      <c r="G27" s="69">
        <v>666.9</v>
      </c>
      <c r="H27" s="69"/>
      <c r="I27" s="69">
        <v>666.9</v>
      </c>
    </row>
    <row r="28" spans="1:9" x14ac:dyDescent="0.3">
      <c r="B28" s="25"/>
      <c r="E28" s="17"/>
      <c r="F28" s="17"/>
      <c r="G28" s="69"/>
      <c r="H28" s="69"/>
      <c r="I28" s="69"/>
    </row>
    <row r="29" spans="1:9" ht="15" thickBot="1" x14ac:dyDescent="0.35">
      <c r="B29" s="25"/>
      <c r="E29" s="17">
        <v>2526</v>
      </c>
      <c r="F29" s="17" t="s">
        <v>66</v>
      </c>
      <c r="G29" s="68">
        <v>51</v>
      </c>
      <c r="H29" s="69"/>
      <c r="I29" s="69">
        <v>51</v>
      </c>
    </row>
    <row r="30" spans="1:9" ht="15" thickBot="1" x14ac:dyDescent="0.35">
      <c r="A30" s="78" t="s">
        <v>339</v>
      </c>
      <c r="B30" s="27"/>
      <c r="C30" s="28"/>
      <c r="E30" s="17"/>
      <c r="F30" s="17"/>
      <c r="G30" s="68"/>
      <c r="H30" s="69"/>
      <c r="I30" s="68"/>
    </row>
    <row r="31" spans="1:9" ht="15" thickBot="1" x14ac:dyDescent="0.35">
      <c r="A31" s="79" t="s">
        <v>14</v>
      </c>
      <c r="B31" s="149">
        <v>16137.47</v>
      </c>
      <c r="C31" s="28"/>
      <c r="E31" s="17">
        <v>2527</v>
      </c>
      <c r="F31" s="17" t="s">
        <v>70</v>
      </c>
      <c r="G31" s="68">
        <v>461.66</v>
      </c>
      <c r="H31" s="69"/>
      <c r="I31" s="70">
        <v>461.66</v>
      </c>
    </row>
    <row r="32" spans="1:9" ht="15" thickBot="1" x14ac:dyDescent="0.35">
      <c r="A32" s="80" t="s">
        <v>15</v>
      </c>
      <c r="B32" s="148">
        <v>20417.36</v>
      </c>
      <c r="C32" s="28"/>
      <c r="E32" s="17"/>
      <c r="I32" s="69"/>
    </row>
    <row r="33" spans="1:9" ht="15" thickBot="1" x14ac:dyDescent="0.35">
      <c r="A33" s="34" t="s">
        <v>16</v>
      </c>
      <c r="B33" s="35">
        <f>SUM(B31:B32)</f>
        <v>36554.83</v>
      </c>
      <c r="C33" s="28"/>
      <c r="E33" s="17">
        <v>2528</v>
      </c>
      <c r="F33" t="s">
        <v>71</v>
      </c>
      <c r="G33" s="84">
        <v>517.5</v>
      </c>
      <c r="H33" s="84"/>
      <c r="I33" s="84">
        <v>517.5</v>
      </c>
    </row>
    <row r="34" spans="1:9" ht="15" thickBot="1" x14ac:dyDescent="0.35">
      <c r="A34" s="36"/>
      <c r="B34" s="37"/>
      <c r="C34" s="140"/>
      <c r="E34" s="17"/>
      <c r="I34" s="141"/>
    </row>
    <row r="35" spans="1:9" ht="15" thickBot="1" x14ac:dyDescent="0.35">
      <c r="A35" s="76" t="s">
        <v>275</v>
      </c>
      <c r="C35" s="28"/>
      <c r="I35" s="141">
        <f>SUM(I8:I33)</f>
        <v>3852.66</v>
      </c>
    </row>
    <row r="36" spans="1:9" ht="15" thickBot="1" x14ac:dyDescent="0.35">
      <c r="A36" s="77" t="s">
        <v>17</v>
      </c>
      <c r="B36" s="42">
        <v>85498.5</v>
      </c>
      <c r="C36" s="28"/>
    </row>
    <row r="37" spans="1:9" x14ac:dyDescent="0.3">
      <c r="A37" s="45"/>
      <c r="B37" s="46"/>
      <c r="C37" s="28"/>
      <c r="E37" s="17"/>
      <c r="F37" s="17"/>
      <c r="G37" s="43"/>
      <c r="H37" s="44"/>
      <c r="I37" s="141"/>
    </row>
    <row r="38" spans="1:9" x14ac:dyDescent="0.3">
      <c r="A38" s="45"/>
      <c r="B38" s="46"/>
      <c r="C38" s="28"/>
    </row>
    <row r="39" spans="1:9" x14ac:dyDescent="0.3">
      <c r="A39" s="47"/>
      <c r="B39" s="2"/>
      <c r="C39" s="48"/>
    </row>
    <row r="40" spans="1:9" x14ac:dyDescent="0.3">
      <c r="A40" s="75" t="s">
        <v>18</v>
      </c>
      <c r="B40" s="16"/>
      <c r="C40" s="48"/>
    </row>
    <row r="41" spans="1:9" x14ac:dyDescent="0.3">
      <c r="A41" s="16" t="s">
        <v>19</v>
      </c>
      <c r="B41" s="51">
        <v>954.26</v>
      </c>
      <c r="C41" s="48"/>
    </row>
    <row r="42" spans="1:9" x14ac:dyDescent="0.3">
      <c r="A42" s="7" t="s">
        <v>20</v>
      </c>
      <c r="B42" s="53">
        <v>12482.69</v>
      </c>
      <c r="C42" s="48"/>
    </row>
    <row r="43" spans="1:9" x14ac:dyDescent="0.3">
      <c r="A43" s="7" t="s">
        <v>21</v>
      </c>
      <c r="B43" s="53">
        <v>10265.98</v>
      </c>
      <c r="C43" s="48"/>
    </row>
    <row r="44" spans="1:9" x14ac:dyDescent="0.3">
      <c r="A44" s="16" t="s">
        <v>22</v>
      </c>
      <c r="B44" s="54">
        <v>757.5</v>
      </c>
      <c r="C44" s="55"/>
    </row>
    <row r="45" spans="1:9" x14ac:dyDescent="0.3">
      <c r="A45" s="7" t="s">
        <v>23</v>
      </c>
      <c r="B45" s="56">
        <v>533.09</v>
      </c>
      <c r="C45" s="55"/>
      <c r="F45" s="2"/>
    </row>
    <row r="46" spans="1:9" x14ac:dyDescent="0.3">
      <c r="A46" s="16" t="s">
        <v>26</v>
      </c>
      <c r="B46" s="56">
        <v>199.7</v>
      </c>
      <c r="C46" s="59" t="s">
        <v>27</v>
      </c>
      <c r="F46" s="2"/>
    </row>
    <row r="47" spans="1:9" x14ac:dyDescent="0.3">
      <c r="A47" s="16" t="s">
        <v>28</v>
      </c>
      <c r="B47" s="56">
        <v>382.63</v>
      </c>
      <c r="C47" s="55"/>
      <c r="E47" s="2"/>
      <c r="F47" s="43"/>
    </row>
    <row r="48" spans="1:9" x14ac:dyDescent="0.3">
      <c r="A48" s="16" t="s">
        <v>29</v>
      </c>
      <c r="B48" s="56">
        <v>115.45</v>
      </c>
      <c r="C48" s="55"/>
      <c r="E48" s="43"/>
      <c r="F48" s="119"/>
    </row>
    <row r="49" spans="1:6" x14ac:dyDescent="0.3">
      <c r="A49" s="16" t="s">
        <v>30</v>
      </c>
      <c r="B49" s="56">
        <v>2479.84</v>
      </c>
      <c r="C49" s="55"/>
      <c r="E49" s="2"/>
      <c r="F49" s="2"/>
    </row>
    <row r="50" spans="1:6" x14ac:dyDescent="0.3">
      <c r="A50" s="16" t="s">
        <v>31</v>
      </c>
      <c r="B50" s="56">
        <v>71.41</v>
      </c>
      <c r="C50" s="55" t="s">
        <v>32</v>
      </c>
      <c r="F50" s="2"/>
    </row>
    <row r="51" spans="1:6" x14ac:dyDescent="0.3">
      <c r="A51" s="16" t="s">
        <v>33</v>
      </c>
      <c r="B51" s="56">
        <v>720</v>
      </c>
      <c r="C51" s="55" t="s">
        <v>34</v>
      </c>
      <c r="F51" s="43"/>
    </row>
    <row r="52" spans="1:6" x14ac:dyDescent="0.3">
      <c r="A52" s="16" t="s">
        <v>35</v>
      </c>
      <c r="B52" s="56">
        <v>500</v>
      </c>
      <c r="C52" s="55" t="s">
        <v>36</v>
      </c>
      <c r="E52" s="2"/>
      <c r="F52" s="2"/>
    </row>
    <row r="53" spans="1:6" x14ac:dyDescent="0.3">
      <c r="A53" s="16" t="s">
        <v>37</v>
      </c>
      <c r="B53" s="56">
        <v>1268</v>
      </c>
      <c r="C53" s="55"/>
      <c r="F53" s="2"/>
    </row>
    <row r="54" spans="1:6" x14ac:dyDescent="0.3">
      <c r="A54" s="16" t="s">
        <v>38</v>
      </c>
      <c r="B54" s="56">
        <v>6000</v>
      </c>
      <c r="C54" s="55"/>
      <c r="F54" s="2"/>
    </row>
    <row r="55" spans="1:6" x14ac:dyDescent="0.3">
      <c r="A55" s="16" t="s">
        <v>39</v>
      </c>
      <c r="B55" s="60">
        <v>573.63</v>
      </c>
      <c r="C55" s="61"/>
      <c r="F55" s="43"/>
    </row>
    <row r="56" spans="1:6" ht="15" thickBot="1" x14ac:dyDescent="0.35">
      <c r="A56" s="14" t="s">
        <v>40</v>
      </c>
      <c r="B56" s="62">
        <f>SUM(B41:B55)</f>
        <v>37304.18</v>
      </c>
      <c r="C56" s="55"/>
      <c r="F56" s="43"/>
    </row>
    <row r="57" spans="1:6" x14ac:dyDescent="0.3">
      <c r="A57" s="14"/>
      <c r="B57" s="63"/>
      <c r="C57" s="55"/>
    </row>
    <row r="58" spans="1:6" x14ac:dyDescent="0.3">
      <c r="A58" s="1" t="s">
        <v>340</v>
      </c>
      <c r="C58" s="2"/>
      <c r="F58" s="43"/>
    </row>
    <row r="59" spans="1:6" x14ac:dyDescent="0.3">
      <c r="A59" s="1" t="s">
        <v>354</v>
      </c>
    </row>
    <row r="61" spans="1:6" x14ac:dyDescent="0.3">
      <c r="A61" s="64" t="s">
        <v>41</v>
      </c>
      <c r="B61" s="23"/>
    </row>
    <row r="62" spans="1:6" x14ac:dyDescent="0.3">
      <c r="A62" s="65" t="s">
        <v>42</v>
      </c>
      <c r="B62" s="66"/>
    </row>
    <row r="63" spans="1:6" x14ac:dyDescent="0.3">
      <c r="A63" s="65" t="s">
        <v>43</v>
      </c>
      <c r="B63" s="66"/>
    </row>
    <row r="64" spans="1:6" x14ac:dyDescent="0.3">
      <c r="A64" s="65" t="s">
        <v>44</v>
      </c>
      <c r="B64" s="66"/>
    </row>
    <row r="65" spans="1:4" x14ac:dyDescent="0.3">
      <c r="A65" s="65"/>
      <c r="B65" s="66"/>
    </row>
    <row r="66" spans="1:4" x14ac:dyDescent="0.3">
      <c r="A66" s="65" t="s">
        <v>45</v>
      </c>
      <c r="B66" s="66"/>
    </row>
    <row r="67" spans="1:4" x14ac:dyDescent="0.3">
      <c r="A67" s="65" t="s">
        <v>46</v>
      </c>
      <c r="B67" s="66"/>
    </row>
    <row r="68" spans="1:4" x14ac:dyDescent="0.3">
      <c r="A68" s="65" t="s">
        <v>47</v>
      </c>
      <c r="B68" s="66"/>
    </row>
    <row r="69" spans="1:4" x14ac:dyDescent="0.3">
      <c r="A69" s="65" t="s">
        <v>48</v>
      </c>
      <c r="B69" s="66"/>
    </row>
    <row r="70" spans="1:4" x14ac:dyDescent="0.3">
      <c r="A70" s="65"/>
      <c r="B70" s="66"/>
      <c r="D70" t="s">
        <v>277</v>
      </c>
    </row>
    <row r="71" spans="1:4" x14ac:dyDescent="0.3">
      <c r="A71" s="65" t="s">
        <v>88</v>
      </c>
      <c r="B71" s="66"/>
    </row>
    <row r="72" spans="1:4" x14ac:dyDescent="0.3">
      <c r="A72" s="65"/>
      <c r="B72" s="66"/>
    </row>
    <row r="73" spans="1:4" x14ac:dyDescent="0.3">
      <c r="A73" s="65" t="s">
        <v>353</v>
      </c>
      <c r="B73" s="66"/>
    </row>
    <row r="74" spans="1:4" x14ac:dyDescent="0.3">
      <c r="A74" s="65" t="s">
        <v>369</v>
      </c>
      <c r="B74" s="66"/>
    </row>
    <row r="75" spans="1:4" x14ac:dyDescent="0.3">
      <c r="A75" s="65"/>
      <c r="B75" s="66"/>
    </row>
    <row r="76" spans="1:4" x14ac:dyDescent="0.3">
      <c r="A76" s="65" t="s">
        <v>357</v>
      </c>
      <c r="B76" s="66"/>
    </row>
    <row r="77" spans="1:4" x14ac:dyDescent="0.3">
      <c r="A77" s="74"/>
      <c r="B77" s="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511E-C06B-4104-8ACD-BAFB52477FC9}">
  <dimension ref="A1:I88"/>
  <sheetViews>
    <sheetView workbookViewId="0">
      <selection activeCell="A20" sqref="A20"/>
    </sheetView>
  </sheetViews>
  <sheetFormatPr defaultRowHeight="14.4" x14ac:dyDescent="0.3"/>
  <cols>
    <col min="1" max="1" width="45.21875" customWidth="1"/>
    <col min="2" max="2" width="14.109375" customWidth="1"/>
    <col min="3" max="3" width="18.21875" customWidth="1"/>
    <col min="6" max="6" width="41.21875" customWidth="1"/>
    <col min="7" max="7" width="13.33203125" customWidth="1"/>
    <col min="8" max="8" width="6" customWidth="1"/>
    <col min="9" max="9" width="11.5546875" customWidth="1"/>
  </cols>
  <sheetData>
    <row r="1" spans="1:9" x14ac:dyDescent="0.3">
      <c r="A1" s="1" t="s">
        <v>49</v>
      </c>
      <c r="B1" s="2"/>
    </row>
    <row r="2" spans="1:9" x14ac:dyDescent="0.3">
      <c r="A2" s="3">
        <v>45962</v>
      </c>
      <c r="B2" s="2"/>
    </row>
    <row r="3" spans="1:9" x14ac:dyDescent="0.3">
      <c r="A3" s="4" t="s">
        <v>0</v>
      </c>
      <c r="B3" s="5" t="s">
        <v>1</v>
      </c>
      <c r="C3" s="6"/>
      <c r="E3" t="s">
        <v>2</v>
      </c>
    </row>
    <row r="4" spans="1:9" x14ac:dyDescent="0.3">
      <c r="A4" s="146" t="s">
        <v>370</v>
      </c>
      <c r="B4" s="8">
        <v>608</v>
      </c>
      <c r="C4" s="9" t="s">
        <v>9</v>
      </c>
      <c r="E4" t="s">
        <v>3</v>
      </c>
    </row>
    <row r="5" spans="1:9" x14ac:dyDescent="0.3">
      <c r="A5" s="146" t="s">
        <v>386</v>
      </c>
      <c r="B5" s="8">
        <v>633.54999999999995</v>
      </c>
      <c r="C5" s="9" t="s">
        <v>9</v>
      </c>
    </row>
    <row r="6" spans="1:9" x14ac:dyDescent="0.3">
      <c r="A6" s="146" t="s">
        <v>387</v>
      </c>
      <c r="B6" s="160">
        <v>667</v>
      </c>
      <c r="C6" s="9" t="s">
        <v>388</v>
      </c>
      <c r="E6" s="14" t="s">
        <v>4</v>
      </c>
      <c r="F6" s="14" t="s">
        <v>5</v>
      </c>
      <c r="G6" s="14" t="s">
        <v>6</v>
      </c>
      <c r="I6" s="1" t="s">
        <v>7</v>
      </c>
    </row>
    <row r="7" spans="1:9" x14ac:dyDescent="0.3">
      <c r="A7" s="146"/>
      <c r="B7" s="161">
        <f>SUM(B4:B6)</f>
        <v>1908.55</v>
      </c>
      <c r="C7" s="9"/>
      <c r="E7" s="17"/>
      <c r="F7" s="18"/>
      <c r="G7" s="19"/>
      <c r="I7" s="19"/>
    </row>
    <row r="8" spans="1:9" x14ac:dyDescent="0.3">
      <c r="A8" s="147"/>
      <c r="B8" s="162"/>
      <c r="C8" s="9"/>
      <c r="E8" s="17">
        <v>2529</v>
      </c>
      <c r="F8" s="18" t="s">
        <v>363</v>
      </c>
      <c r="G8" s="19">
        <v>19.989999999999998</v>
      </c>
      <c r="I8" s="19">
        <v>19.989999999999998</v>
      </c>
    </row>
    <row r="9" spans="1:9" x14ac:dyDescent="0.3">
      <c r="A9" s="4" t="s">
        <v>8</v>
      </c>
      <c r="B9" s="15"/>
      <c r="C9" s="16"/>
      <c r="E9" s="17"/>
      <c r="F9" s="17"/>
      <c r="G9" s="68"/>
      <c r="H9" s="69"/>
      <c r="I9" s="68"/>
    </row>
    <row r="10" spans="1:9" x14ac:dyDescent="0.3">
      <c r="A10" s="16" t="s">
        <v>371</v>
      </c>
      <c r="B10" s="15">
        <v>19.989999999999998</v>
      </c>
      <c r="C10" s="16" t="s">
        <v>9</v>
      </c>
      <c r="E10" s="17">
        <v>2530</v>
      </c>
      <c r="F10" s="17" t="s">
        <v>67</v>
      </c>
      <c r="G10" s="68">
        <v>71.31</v>
      </c>
      <c r="H10" s="69"/>
      <c r="I10" s="68">
        <v>71.31</v>
      </c>
    </row>
    <row r="11" spans="1:9" x14ac:dyDescent="0.3">
      <c r="A11" s="16" t="s">
        <v>372</v>
      </c>
      <c r="B11" s="15">
        <v>71.31</v>
      </c>
      <c r="C11" s="16" t="s">
        <v>78</v>
      </c>
      <c r="E11" s="17"/>
      <c r="F11" s="17"/>
      <c r="G11" s="68"/>
      <c r="H11" s="69"/>
      <c r="I11" s="68"/>
    </row>
    <row r="12" spans="1:9" x14ac:dyDescent="0.3">
      <c r="A12" s="16" t="s">
        <v>373</v>
      </c>
      <c r="B12" s="20">
        <v>219.99</v>
      </c>
      <c r="C12" s="16" t="s">
        <v>9</v>
      </c>
      <c r="E12" s="17">
        <v>2531</v>
      </c>
      <c r="F12" t="s">
        <v>402</v>
      </c>
      <c r="G12" s="84">
        <v>219.99</v>
      </c>
      <c r="I12" s="84"/>
    </row>
    <row r="13" spans="1:9" x14ac:dyDescent="0.3">
      <c r="A13" s="16" t="s">
        <v>376</v>
      </c>
      <c r="B13" s="20">
        <v>425</v>
      </c>
      <c r="C13" s="16" t="s">
        <v>9</v>
      </c>
      <c r="E13" s="17"/>
      <c r="G13" s="84">
        <v>1255.4000000000001</v>
      </c>
      <c r="I13" s="84"/>
    </row>
    <row r="14" spans="1:9" x14ac:dyDescent="0.3">
      <c r="A14" s="16" t="s">
        <v>164</v>
      </c>
      <c r="B14" s="20">
        <v>425</v>
      </c>
      <c r="C14" s="16" t="s">
        <v>9</v>
      </c>
      <c r="E14" s="17"/>
      <c r="F14" s="17"/>
      <c r="G14" s="68">
        <v>29.22</v>
      </c>
      <c r="H14" s="69"/>
      <c r="I14" s="68"/>
    </row>
    <row r="15" spans="1:9" x14ac:dyDescent="0.3">
      <c r="A15" s="16" t="s">
        <v>377</v>
      </c>
      <c r="B15" s="21">
        <v>925</v>
      </c>
      <c r="C15" s="16" t="s">
        <v>9</v>
      </c>
      <c r="E15" s="17"/>
      <c r="F15" s="17"/>
      <c r="G15" s="68">
        <v>35</v>
      </c>
      <c r="H15" s="69"/>
      <c r="I15" s="68"/>
    </row>
    <row r="16" spans="1:9" x14ac:dyDescent="0.3">
      <c r="A16" s="16" t="s">
        <v>163</v>
      </c>
      <c r="B16" s="21">
        <v>425</v>
      </c>
      <c r="C16" s="16" t="s">
        <v>9</v>
      </c>
      <c r="G16" s="68">
        <v>16.79</v>
      </c>
      <c r="H16" s="69"/>
      <c r="I16" s="68">
        <f>SUM(G12:G16)</f>
        <v>1556.4</v>
      </c>
    </row>
    <row r="17" spans="1:9" x14ac:dyDescent="0.3">
      <c r="A17" s="16" t="s">
        <v>408</v>
      </c>
      <c r="B17" s="21">
        <v>425</v>
      </c>
      <c r="C17" s="16" t="s">
        <v>10</v>
      </c>
      <c r="G17" s="68"/>
      <c r="H17" s="69"/>
      <c r="I17" s="68"/>
    </row>
    <row r="18" spans="1:9" x14ac:dyDescent="0.3">
      <c r="A18" s="16" t="s">
        <v>378</v>
      </c>
      <c r="B18" s="21">
        <v>425</v>
      </c>
      <c r="C18" s="16" t="s">
        <v>9</v>
      </c>
      <c r="E18" s="17">
        <v>2532</v>
      </c>
      <c r="F18" s="17" t="str">
        <f>A13</f>
        <v>Ivybridge &amp; District Community Transport</v>
      </c>
      <c r="G18" s="68">
        <v>425</v>
      </c>
      <c r="H18" s="69"/>
      <c r="I18" s="68">
        <v>425</v>
      </c>
    </row>
    <row r="19" spans="1:9" x14ac:dyDescent="0.3">
      <c r="A19" s="16" t="s">
        <v>379</v>
      </c>
      <c r="B19" s="21">
        <v>425</v>
      </c>
      <c r="C19" s="16" t="s">
        <v>9</v>
      </c>
      <c r="E19" s="17">
        <v>2533</v>
      </c>
      <c r="F19" s="17" t="str">
        <f>A14</f>
        <v>Citizens Advice South Hams</v>
      </c>
      <c r="G19" s="68">
        <v>425</v>
      </c>
      <c r="H19" s="69"/>
      <c r="I19" s="68">
        <v>425</v>
      </c>
    </row>
    <row r="20" spans="1:9" x14ac:dyDescent="0.3">
      <c r="A20" s="16" t="s">
        <v>380</v>
      </c>
      <c r="B20" s="21">
        <v>275</v>
      </c>
      <c r="C20" s="16" t="s">
        <v>9</v>
      </c>
      <c r="E20" s="17">
        <v>2534</v>
      </c>
      <c r="F20" s="17" t="str">
        <f>A15</f>
        <v>Dementia Friendly Parishes Around The Yealm</v>
      </c>
      <c r="G20" s="68">
        <v>925</v>
      </c>
      <c r="H20" s="69"/>
      <c r="I20" s="68">
        <v>925</v>
      </c>
    </row>
    <row r="21" spans="1:9" x14ac:dyDescent="0.3">
      <c r="A21" s="16" t="s">
        <v>172</v>
      </c>
      <c r="B21" s="21">
        <v>425</v>
      </c>
      <c r="C21" s="9" t="s">
        <v>9</v>
      </c>
      <c r="E21" s="17">
        <v>2535</v>
      </c>
      <c r="F21" s="17" t="str">
        <f>A16</f>
        <v>Samaritans</v>
      </c>
      <c r="G21" s="68">
        <v>425</v>
      </c>
      <c r="H21" s="69"/>
      <c r="I21" s="68">
        <v>425</v>
      </c>
    </row>
    <row r="22" spans="1:9" x14ac:dyDescent="0.3">
      <c r="A22" s="16" t="s">
        <v>382</v>
      </c>
      <c r="B22" s="21">
        <v>1900</v>
      </c>
      <c r="C22" s="9" t="s">
        <v>399</v>
      </c>
      <c r="E22" s="17">
        <v>2536</v>
      </c>
      <c r="F22" t="s">
        <v>408</v>
      </c>
      <c r="G22" s="68">
        <v>425</v>
      </c>
      <c r="I22" s="68">
        <v>425</v>
      </c>
    </row>
    <row r="23" spans="1:9" x14ac:dyDescent="0.3">
      <c r="A23" s="16" t="s">
        <v>389</v>
      </c>
      <c r="B23" s="21">
        <v>460.52</v>
      </c>
      <c r="C23" s="9" t="s">
        <v>398</v>
      </c>
      <c r="E23" s="17">
        <v>2537</v>
      </c>
      <c r="F23" s="17" t="str">
        <f t="shared" ref="F23:F26" si="0">A18</f>
        <v>1st Yealm Brownies / Rainbows</v>
      </c>
      <c r="G23" s="68">
        <v>425</v>
      </c>
      <c r="H23" s="69"/>
      <c r="I23" s="68">
        <v>425</v>
      </c>
    </row>
    <row r="24" spans="1:9" x14ac:dyDescent="0.3">
      <c r="A24" s="16" t="s">
        <v>400</v>
      </c>
      <c r="B24" s="21">
        <v>150</v>
      </c>
      <c r="C24" s="9" t="s">
        <v>401</v>
      </c>
      <c r="E24" s="17">
        <v>2538</v>
      </c>
      <c r="F24" s="17" t="str">
        <f t="shared" si="0"/>
        <v>1st Elburton Brownies / Guides</v>
      </c>
      <c r="G24" s="68">
        <v>425</v>
      </c>
      <c r="H24" s="69"/>
      <c r="I24" s="68">
        <v>425</v>
      </c>
    </row>
    <row r="25" spans="1:9" x14ac:dyDescent="0.3">
      <c r="A25" s="16" t="s">
        <v>11</v>
      </c>
      <c r="B25" s="21">
        <v>1255.4000000000001</v>
      </c>
      <c r="C25" s="16" t="s">
        <v>9</v>
      </c>
      <c r="E25" s="17">
        <v>2539</v>
      </c>
      <c r="F25" s="17" t="str">
        <f t="shared" si="0"/>
        <v>St Mary's</v>
      </c>
      <c r="G25" s="68">
        <v>275</v>
      </c>
      <c r="H25" s="69"/>
      <c r="I25" s="68">
        <v>275</v>
      </c>
    </row>
    <row r="26" spans="1:9" x14ac:dyDescent="0.3">
      <c r="A26" s="16" t="s">
        <v>12</v>
      </c>
      <c r="B26" s="21">
        <v>29.22</v>
      </c>
      <c r="C26" s="16" t="s">
        <v>9</v>
      </c>
      <c r="E26" s="17">
        <v>2540</v>
      </c>
      <c r="F26" s="17" t="str">
        <f t="shared" si="0"/>
        <v>Yealmpton &amp; Brixton Community Friendship Project</v>
      </c>
      <c r="G26" s="68">
        <v>425</v>
      </c>
      <c r="H26" s="69"/>
      <c r="I26" s="68">
        <v>425</v>
      </c>
    </row>
    <row r="27" spans="1:9" x14ac:dyDescent="0.3">
      <c r="A27" s="16" t="s">
        <v>13</v>
      </c>
      <c r="B27" s="22">
        <v>35</v>
      </c>
      <c r="C27" s="9" t="s">
        <v>9</v>
      </c>
      <c r="E27" s="17"/>
      <c r="F27" s="17"/>
      <c r="G27" s="68"/>
      <c r="I27" s="68"/>
    </row>
    <row r="28" spans="1:9" x14ac:dyDescent="0.3">
      <c r="A28" s="16" t="s">
        <v>381</v>
      </c>
      <c r="B28" s="22">
        <v>16.79</v>
      </c>
      <c r="C28" s="9" t="s">
        <v>9</v>
      </c>
      <c r="E28" s="17">
        <v>2541</v>
      </c>
      <c r="F28" s="17" t="s">
        <v>403</v>
      </c>
      <c r="G28" s="68">
        <v>1900</v>
      </c>
      <c r="H28" s="69"/>
      <c r="I28" s="68">
        <v>1900</v>
      </c>
    </row>
    <row r="29" spans="1:9" x14ac:dyDescent="0.3">
      <c r="A29" s="16" t="s">
        <v>374</v>
      </c>
      <c r="B29" s="21">
        <v>389.16</v>
      </c>
      <c r="C29" s="9" t="s">
        <v>10</v>
      </c>
      <c r="E29" s="17"/>
      <c r="G29" s="84"/>
      <c r="H29" s="69"/>
      <c r="I29" s="84"/>
    </row>
    <row r="30" spans="1:9" x14ac:dyDescent="0.3">
      <c r="A30" s="16" t="s">
        <v>375</v>
      </c>
      <c r="B30" s="139">
        <v>477.5</v>
      </c>
      <c r="C30" s="81" t="s">
        <v>9</v>
      </c>
      <c r="E30" s="17">
        <v>2542</v>
      </c>
      <c r="F30" s="17" t="s">
        <v>404</v>
      </c>
      <c r="G30" s="68">
        <v>460.52</v>
      </c>
      <c r="H30" s="69"/>
      <c r="I30" s="68">
        <v>460.52</v>
      </c>
    </row>
    <row r="31" spans="1:9" x14ac:dyDescent="0.3">
      <c r="A31" s="16" t="s">
        <v>409</v>
      </c>
      <c r="B31" s="139">
        <v>41.8</v>
      </c>
      <c r="C31" s="16" t="s">
        <v>78</v>
      </c>
      <c r="E31" s="164"/>
      <c r="F31" s="164"/>
      <c r="G31" s="68"/>
      <c r="H31" s="69"/>
      <c r="I31" s="68"/>
    </row>
    <row r="32" spans="1:9" x14ac:dyDescent="0.3">
      <c r="A32" s="66"/>
      <c r="B32" s="153">
        <f>SUM(B10:B31)</f>
        <v>9241.6799999999985</v>
      </c>
      <c r="E32" s="17">
        <v>2543</v>
      </c>
      <c r="F32" s="17" t="s">
        <v>405</v>
      </c>
      <c r="G32" s="69">
        <v>150</v>
      </c>
      <c r="H32" s="69"/>
      <c r="I32" s="69">
        <v>150</v>
      </c>
    </row>
    <row r="33" spans="1:9" x14ac:dyDescent="0.3">
      <c r="B33" s="25"/>
      <c r="E33" s="17"/>
      <c r="F33" s="17"/>
      <c r="G33" s="69">
        <f>-C64</f>
        <v>0</v>
      </c>
      <c r="H33" s="69"/>
      <c r="I33" s="69">
        <f>-E64</f>
        <v>0</v>
      </c>
    </row>
    <row r="34" spans="1:9" ht="15" thickBot="1" x14ac:dyDescent="0.35">
      <c r="B34" s="25"/>
      <c r="E34" s="17">
        <v>2544</v>
      </c>
      <c r="F34" s="17" t="s">
        <v>70</v>
      </c>
      <c r="G34" s="69">
        <v>389.16</v>
      </c>
      <c r="H34" s="69"/>
      <c r="I34" s="69">
        <v>389.16</v>
      </c>
    </row>
    <row r="35" spans="1:9" ht="15" thickBot="1" x14ac:dyDescent="0.35">
      <c r="A35" s="78" t="s">
        <v>406</v>
      </c>
      <c r="B35" s="27"/>
      <c r="C35" s="28"/>
      <c r="E35" s="17"/>
      <c r="F35" s="17"/>
      <c r="G35" s="68"/>
      <c r="H35" s="69"/>
      <c r="I35" s="68"/>
    </row>
    <row r="36" spans="1:9" ht="15" thickBot="1" x14ac:dyDescent="0.35">
      <c r="A36" s="79" t="s">
        <v>14</v>
      </c>
      <c r="B36" s="149">
        <v>36879</v>
      </c>
      <c r="C36" s="28"/>
      <c r="E36" s="17">
        <v>2545</v>
      </c>
      <c r="F36" s="17" t="s">
        <v>71</v>
      </c>
      <c r="G36" s="68">
        <v>477.5</v>
      </c>
      <c r="H36" s="69"/>
      <c r="I36" s="70">
        <v>477.5</v>
      </c>
    </row>
    <row r="37" spans="1:9" ht="15" thickBot="1" x14ac:dyDescent="0.35">
      <c r="A37" s="80" t="s">
        <v>15</v>
      </c>
      <c r="B37" s="148">
        <v>20438.73</v>
      </c>
      <c r="C37" s="28"/>
      <c r="E37" s="17"/>
      <c r="G37" s="68"/>
      <c r="I37" s="69"/>
    </row>
    <row r="38" spans="1:9" ht="15" thickBot="1" x14ac:dyDescent="0.35">
      <c r="A38" s="34" t="s">
        <v>16</v>
      </c>
      <c r="B38" s="35">
        <f>SUM(B36:B37)</f>
        <v>57317.729999999996</v>
      </c>
      <c r="C38" s="28"/>
      <c r="E38" s="17">
        <v>2546</v>
      </c>
      <c r="F38" t="s">
        <v>323</v>
      </c>
      <c r="G38" s="84">
        <v>41.8</v>
      </c>
      <c r="H38" s="84"/>
      <c r="I38" s="166">
        <v>41.8</v>
      </c>
    </row>
    <row r="39" spans="1:9" ht="15" thickBot="1" x14ac:dyDescent="0.35">
      <c r="A39" s="36"/>
      <c r="B39" s="37"/>
      <c r="C39" s="140"/>
      <c r="E39" s="17"/>
      <c r="I39" s="141"/>
    </row>
    <row r="40" spans="1:9" ht="15" thickBot="1" x14ac:dyDescent="0.35">
      <c r="A40" s="76" t="s">
        <v>275</v>
      </c>
      <c r="C40" s="28"/>
      <c r="I40" s="141">
        <f>SUM(I8:I38)</f>
        <v>9241.6799999999985</v>
      </c>
    </row>
    <row r="41" spans="1:9" ht="15" thickBot="1" x14ac:dyDescent="0.35">
      <c r="A41" s="77" t="s">
        <v>17</v>
      </c>
      <c r="B41" s="42">
        <v>85498.5</v>
      </c>
      <c r="C41" s="28"/>
    </row>
    <row r="42" spans="1:9" x14ac:dyDescent="0.3">
      <c r="A42" s="45"/>
      <c r="B42" s="46"/>
      <c r="C42" s="28"/>
    </row>
    <row r="43" spans="1:9" x14ac:dyDescent="0.3">
      <c r="A43" s="45"/>
      <c r="B43" s="46"/>
      <c r="C43" s="28"/>
    </row>
    <row r="44" spans="1:9" x14ac:dyDescent="0.3">
      <c r="A44" s="45"/>
      <c r="B44" s="46"/>
      <c r="C44" s="28"/>
    </row>
    <row r="45" spans="1:9" x14ac:dyDescent="0.3">
      <c r="A45" s="45"/>
      <c r="B45" s="46"/>
      <c r="C45" s="28"/>
      <c r="E45" s="17"/>
      <c r="F45" s="17"/>
      <c r="G45" s="43"/>
      <c r="H45" s="44"/>
      <c r="I45" s="141"/>
    </row>
    <row r="46" spans="1:9" x14ac:dyDescent="0.3">
      <c r="A46" s="45"/>
      <c r="B46" s="46"/>
      <c r="C46" s="28"/>
    </row>
    <row r="47" spans="1:9" x14ac:dyDescent="0.3">
      <c r="A47" s="47"/>
      <c r="B47" s="2"/>
      <c r="C47" s="48"/>
    </row>
    <row r="48" spans="1:9" x14ac:dyDescent="0.3">
      <c r="A48" s="75" t="s">
        <v>18</v>
      </c>
      <c r="B48" s="16"/>
      <c r="C48" s="48"/>
    </row>
    <row r="49" spans="1:6" x14ac:dyDescent="0.3">
      <c r="A49" s="16" t="s">
        <v>19</v>
      </c>
      <c r="B49" s="51">
        <v>954.26</v>
      </c>
      <c r="C49" s="48"/>
    </row>
    <row r="50" spans="1:6" x14ac:dyDescent="0.3">
      <c r="A50" s="7" t="s">
        <v>20</v>
      </c>
      <c r="B50" s="53">
        <v>12482.69</v>
      </c>
      <c r="C50" s="48"/>
    </row>
    <row r="51" spans="1:6" x14ac:dyDescent="0.3">
      <c r="A51" s="7" t="s">
        <v>21</v>
      </c>
      <c r="B51" s="53">
        <v>10265.98</v>
      </c>
      <c r="C51" s="48"/>
    </row>
    <row r="52" spans="1:6" x14ac:dyDescent="0.3">
      <c r="A52" s="16" t="s">
        <v>22</v>
      </c>
      <c r="B52" s="54">
        <v>757.5</v>
      </c>
      <c r="C52" s="55"/>
    </row>
    <row r="53" spans="1:6" x14ac:dyDescent="0.3">
      <c r="A53" s="7" t="s">
        <v>23</v>
      </c>
      <c r="B53" s="56">
        <v>533.09</v>
      </c>
      <c r="C53" s="55"/>
      <c r="F53" s="2"/>
    </row>
    <row r="54" spans="1:6" x14ac:dyDescent="0.3">
      <c r="A54" s="16" t="s">
        <v>26</v>
      </c>
      <c r="B54" s="56">
        <v>49.7</v>
      </c>
      <c r="C54" s="59" t="s">
        <v>27</v>
      </c>
      <c r="F54" s="2"/>
    </row>
    <row r="55" spans="1:6" x14ac:dyDescent="0.3">
      <c r="A55" s="16" t="s">
        <v>28</v>
      </c>
      <c r="B55" s="56">
        <v>382.63</v>
      </c>
      <c r="C55" s="55"/>
      <c r="E55" s="2"/>
      <c r="F55" s="43"/>
    </row>
    <row r="56" spans="1:6" x14ac:dyDescent="0.3">
      <c r="A56" s="16" t="s">
        <v>29</v>
      </c>
      <c r="B56" s="56">
        <v>115.45</v>
      </c>
      <c r="C56" s="55"/>
      <c r="E56" s="43"/>
      <c r="F56" s="119"/>
    </row>
    <row r="57" spans="1:6" x14ac:dyDescent="0.3">
      <c r="A57" s="16" t="s">
        <v>30</v>
      </c>
      <c r="B57" s="56">
        <v>2479.84</v>
      </c>
      <c r="C57" s="55"/>
      <c r="E57" s="2"/>
      <c r="F57" s="2"/>
    </row>
    <row r="58" spans="1:6" x14ac:dyDescent="0.3">
      <c r="A58" s="16" t="s">
        <v>31</v>
      </c>
      <c r="B58" s="56">
        <v>0</v>
      </c>
      <c r="C58" s="55" t="s">
        <v>392</v>
      </c>
      <c r="F58" s="2"/>
    </row>
    <row r="59" spans="1:6" x14ac:dyDescent="0.3">
      <c r="A59" s="16" t="s">
        <v>33</v>
      </c>
      <c r="B59" s="56">
        <v>330.89</v>
      </c>
      <c r="C59" s="55" t="s">
        <v>392</v>
      </c>
      <c r="F59" s="43"/>
    </row>
    <row r="60" spans="1:6" x14ac:dyDescent="0.3">
      <c r="A60" s="16" t="s">
        <v>35</v>
      </c>
      <c r="B60" s="56">
        <v>500</v>
      </c>
      <c r="C60" s="55" t="s">
        <v>390</v>
      </c>
      <c r="E60" s="2"/>
      <c r="F60" s="2"/>
    </row>
    <row r="61" spans="1:6" x14ac:dyDescent="0.3">
      <c r="A61" s="16" t="s">
        <v>37</v>
      </c>
      <c r="B61" s="163">
        <v>-632</v>
      </c>
      <c r="C61" s="55" t="s">
        <v>391</v>
      </c>
      <c r="F61" s="2"/>
    </row>
    <row r="62" spans="1:6" x14ac:dyDescent="0.3">
      <c r="A62" s="16" t="s">
        <v>38</v>
      </c>
      <c r="B62" s="56">
        <v>6000</v>
      </c>
      <c r="C62" s="55"/>
      <c r="F62" s="2"/>
    </row>
    <row r="63" spans="1:6" x14ac:dyDescent="0.3">
      <c r="A63" s="16" t="s">
        <v>39</v>
      </c>
      <c r="B63" s="60">
        <v>460.52</v>
      </c>
      <c r="C63" s="61"/>
      <c r="F63" s="43"/>
    </row>
    <row r="64" spans="1:6" ht="15" thickBot="1" x14ac:dyDescent="0.35">
      <c r="A64" s="14" t="s">
        <v>40</v>
      </c>
      <c r="B64" s="62">
        <f>SUM(B49:B63)</f>
        <v>34680.549999999996</v>
      </c>
      <c r="C64" s="55"/>
      <c r="F64" s="43"/>
    </row>
    <row r="65" spans="1:6" x14ac:dyDescent="0.3">
      <c r="A65" s="14"/>
      <c r="B65" s="63"/>
      <c r="C65" s="55"/>
    </row>
    <row r="66" spans="1:6" x14ac:dyDescent="0.3">
      <c r="A66" s="1" t="s">
        <v>340</v>
      </c>
      <c r="C66" s="2"/>
      <c r="F66" s="43"/>
    </row>
    <row r="67" spans="1:6" x14ac:dyDescent="0.3">
      <c r="A67" s="1" t="s">
        <v>385</v>
      </c>
    </row>
    <row r="69" spans="1:6" x14ac:dyDescent="0.3">
      <c r="A69" s="64" t="s">
        <v>41</v>
      </c>
      <c r="B69" s="165"/>
      <c r="C69" s="23"/>
    </row>
    <row r="70" spans="1:6" x14ac:dyDescent="0.3">
      <c r="A70" s="65" t="s">
        <v>42</v>
      </c>
      <c r="C70" s="66"/>
    </row>
    <row r="71" spans="1:6" x14ac:dyDescent="0.3">
      <c r="A71" s="65" t="s">
        <v>43</v>
      </c>
      <c r="C71" s="66"/>
    </row>
    <row r="72" spans="1:6" x14ac:dyDescent="0.3">
      <c r="A72" s="65" t="s">
        <v>44</v>
      </c>
      <c r="C72" s="66"/>
    </row>
    <row r="73" spans="1:6" x14ac:dyDescent="0.3">
      <c r="A73" s="65"/>
      <c r="C73" s="66"/>
    </row>
    <row r="74" spans="1:6" x14ac:dyDescent="0.3">
      <c r="A74" s="65" t="s">
        <v>383</v>
      </c>
      <c r="C74" s="66"/>
    </row>
    <row r="75" spans="1:6" x14ac:dyDescent="0.3">
      <c r="A75" s="65" t="s">
        <v>46</v>
      </c>
      <c r="C75" s="66"/>
    </row>
    <row r="76" spans="1:6" x14ac:dyDescent="0.3">
      <c r="A76" s="65" t="s">
        <v>47</v>
      </c>
      <c r="C76" s="66"/>
    </row>
    <row r="77" spans="1:6" x14ac:dyDescent="0.3">
      <c r="A77" s="65" t="s">
        <v>48</v>
      </c>
      <c r="C77" s="66"/>
    </row>
    <row r="78" spans="1:6" x14ac:dyDescent="0.3">
      <c r="A78" s="65"/>
      <c r="C78" s="66"/>
      <c r="D78" t="s">
        <v>277</v>
      </c>
    </row>
    <row r="79" spans="1:6" x14ac:dyDescent="0.3">
      <c r="A79" s="65" t="s">
        <v>88</v>
      </c>
      <c r="C79" s="66"/>
    </row>
    <row r="80" spans="1:6" x14ac:dyDescent="0.3">
      <c r="A80" s="65"/>
      <c r="C80" s="66"/>
    </row>
    <row r="81" spans="1:3" x14ac:dyDescent="0.3">
      <c r="A81" s="65" t="s">
        <v>393</v>
      </c>
      <c r="C81" s="66"/>
    </row>
    <row r="82" spans="1:3" x14ac:dyDescent="0.3">
      <c r="A82" s="65" t="s">
        <v>384</v>
      </c>
      <c r="C82" s="66"/>
    </row>
    <row r="83" spans="1:3" x14ac:dyDescent="0.3">
      <c r="A83" s="65" t="s">
        <v>407</v>
      </c>
      <c r="C83" s="66"/>
    </row>
    <row r="84" spans="1:3" x14ac:dyDescent="0.3">
      <c r="A84" s="65"/>
      <c r="C84" s="66"/>
    </row>
    <row r="85" spans="1:3" x14ac:dyDescent="0.3">
      <c r="A85" s="65" t="s">
        <v>395</v>
      </c>
      <c r="C85" s="66"/>
    </row>
    <row r="86" spans="1:3" x14ac:dyDescent="0.3">
      <c r="A86" s="65" t="s">
        <v>396</v>
      </c>
      <c r="C86" s="66"/>
    </row>
    <row r="87" spans="1:3" x14ac:dyDescent="0.3">
      <c r="A87" s="65" t="s">
        <v>397</v>
      </c>
      <c r="C87" s="66"/>
    </row>
    <row r="88" spans="1:3" x14ac:dyDescent="0.3">
      <c r="A88" s="74" t="s">
        <v>394</v>
      </c>
      <c r="B88" s="67"/>
      <c r="C88" s="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ED25-544D-45B9-902A-F1127CEFB21C}">
  <dimension ref="A1:R193"/>
  <sheetViews>
    <sheetView topLeftCell="A11" workbookViewId="0">
      <selection activeCell="A14" sqref="A14"/>
    </sheetView>
  </sheetViews>
  <sheetFormatPr defaultRowHeight="14.4" x14ac:dyDescent="0.3"/>
  <cols>
    <col min="1" max="1" width="39.33203125" customWidth="1"/>
    <col min="2" max="2" width="11.77734375" customWidth="1"/>
    <col min="7" max="7" width="12.21875" customWidth="1"/>
    <col min="11" max="11" width="7" customWidth="1"/>
    <col min="12" max="12" width="11.77734375" customWidth="1"/>
    <col min="13" max="13" width="26.44140625" customWidth="1"/>
  </cols>
  <sheetData>
    <row r="1" spans="1:12" x14ac:dyDescent="0.3">
      <c r="A1" s="82" t="s">
        <v>412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93</v>
      </c>
      <c r="H3" s="86"/>
      <c r="I3" s="86"/>
      <c r="J3" s="86"/>
      <c r="K3" s="87"/>
      <c r="L3" s="92">
        <f>SUM(B34)</f>
        <v>65147.25</v>
      </c>
    </row>
    <row r="4" spans="1:12" x14ac:dyDescent="0.3">
      <c r="A4" s="90"/>
      <c r="B4" s="91"/>
      <c r="C4" s="84"/>
      <c r="D4" s="84"/>
      <c r="E4" s="86"/>
      <c r="G4" s="86"/>
      <c r="H4" s="86"/>
      <c r="I4" s="86"/>
      <c r="J4" s="86"/>
      <c r="K4" s="87"/>
      <c r="L4" s="144">
        <f>SUM(L1:L3)</f>
        <v>176799.28999999998</v>
      </c>
    </row>
    <row r="5" spans="1:12" x14ac:dyDescent="0.3">
      <c r="A5" s="86" t="s">
        <v>94</v>
      </c>
      <c r="B5" s="89">
        <v>43.32</v>
      </c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86" t="s">
        <v>95</v>
      </c>
      <c r="B6" s="89">
        <v>43.32</v>
      </c>
      <c r="C6" s="84"/>
      <c r="D6" s="84"/>
      <c r="G6" s="86" t="s">
        <v>96</v>
      </c>
      <c r="H6" s="86"/>
      <c r="I6" s="86"/>
      <c r="J6" s="86"/>
      <c r="K6" s="87"/>
      <c r="L6" s="92">
        <f>SUM(B191)</f>
        <v>46416.959999999999</v>
      </c>
    </row>
    <row r="7" spans="1:12" x14ac:dyDescent="0.3">
      <c r="A7" s="86" t="s">
        <v>39</v>
      </c>
      <c r="B7" s="89">
        <v>670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86" t="s">
        <v>97</v>
      </c>
      <c r="B8" s="91"/>
      <c r="C8" s="84"/>
      <c r="D8" s="84"/>
      <c r="G8" s="85" t="s">
        <v>98</v>
      </c>
      <c r="H8" s="85"/>
      <c r="I8" s="85"/>
      <c r="J8" s="85"/>
      <c r="K8" s="93"/>
      <c r="L8" s="145">
        <f>SUM(L4)-L6</f>
        <v>130382.32999999999</v>
      </c>
    </row>
    <row r="9" spans="1:12" ht="15" thickTop="1" x14ac:dyDescent="0.3">
      <c r="A9" s="86" t="s">
        <v>415</v>
      </c>
      <c r="B9" s="91">
        <v>667</v>
      </c>
      <c r="C9" s="84"/>
      <c r="D9" s="84"/>
      <c r="G9" s="86"/>
      <c r="H9" s="86"/>
      <c r="I9" s="86"/>
      <c r="J9" s="86"/>
      <c r="K9" s="87"/>
      <c r="L9" s="89"/>
    </row>
    <row r="10" spans="1:12" x14ac:dyDescent="0.3">
      <c r="A10" s="86" t="s">
        <v>100</v>
      </c>
      <c r="B10" s="91"/>
      <c r="C10" s="84"/>
      <c r="D10" s="84"/>
      <c r="G10" s="85" t="s">
        <v>101</v>
      </c>
      <c r="H10" s="85"/>
      <c r="I10" s="85"/>
      <c r="J10" s="85"/>
      <c r="K10" s="87"/>
      <c r="L10" s="89"/>
    </row>
    <row r="11" spans="1:12" x14ac:dyDescent="0.3">
      <c r="A11" s="86" t="s">
        <v>102</v>
      </c>
      <c r="B11" s="91">
        <v>608</v>
      </c>
      <c r="C11" s="84"/>
      <c r="D11" s="84"/>
      <c r="G11" s="86"/>
      <c r="H11" s="86"/>
      <c r="I11" s="86"/>
      <c r="J11" s="86"/>
      <c r="K11" s="86"/>
      <c r="L11" s="89"/>
    </row>
    <row r="12" spans="1:12" x14ac:dyDescent="0.3">
      <c r="A12" s="86" t="s">
        <v>103</v>
      </c>
      <c r="B12" s="91"/>
      <c r="C12" s="84"/>
      <c r="D12" s="84"/>
      <c r="G12" s="86" t="s">
        <v>104</v>
      </c>
      <c r="H12" s="86"/>
      <c r="I12" s="86"/>
      <c r="J12" s="86"/>
      <c r="K12" s="87"/>
      <c r="L12" s="89"/>
    </row>
    <row r="13" spans="1:12" x14ac:dyDescent="0.3">
      <c r="A13" s="86" t="s">
        <v>105</v>
      </c>
      <c r="B13" s="91"/>
      <c r="C13" s="84"/>
      <c r="D13" s="84"/>
      <c r="G13" s="95" t="s">
        <v>417</v>
      </c>
      <c r="H13" s="86" t="s">
        <v>106</v>
      </c>
      <c r="I13" s="86"/>
      <c r="J13" s="86"/>
      <c r="K13" s="87"/>
      <c r="L13" s="89">
        <v>34101.550000000003</v>
      </c>
    </row>
    <row r="14" spans="1:12" x14ac:dyDescent="0.3">
      <c r="A14" s="86" t="s">
        <v>107</v>
      </c>
      <c r="B14" s="91">
        <v>101</v>
      </c>
      <c r="C14" s="84"/>
      <c r="D14" s="84"/>
      <c r="G14" s="95" t="s">
        <v>417</v>
      </c>
      <c r="H14" s="86" t="s">
        <v>108</v>
      </c>
      <c r="I14" s="86"/>
      <c r="J14" s="86"/>
      <c r="K14" s="87"/>
      <c r="L14" s="89">
        <v>20449.48</v>
      </c>
    </row>
    <row r="15" spans="1:12" x14ac:dyDescent="0.3">
      <c r="A15" s="86" t="s">
        <v>109</v>
      </c>
      <c r="B15" s="91"/>
      <c r="C15" s="84"/>
      <c r="D15" s="84"/>
      <c r="G15" s="95" t="s">
        <v>110</v>
      </c>
      <c r="H15" s="86" t="s">
        <v>111</v>
      </c>
      <c r="I15" s="86"/>
      <c r="J15" s="86"/>
      <c r="K15" s="87"/>
      <c r="L15" s="92">
        <v>85498.5</v>
      </c>
    </row>
    <row r="16" spans="1:12" x14ac:dyDescent="0.3">
      <c r="A16" s="86" t="s">
        <v>112</v>
      </c>
      <c r="B16" s="91"/>
      <c r="C16" s="84"/>
      <c r="D16" s="84"/>
      <c r="G16" s="86"/>
      <c r="H16" s="86"/>
      <c r="I16" s="86"/>
      <c r="J16" s="86"/>
      <c r="K16" s="87"/>
      <c r="L16" s="88">
        <f>SUM(L13:L15)</f>
        <v>140049.53</v>
      </c>
    </row>
    <row r="17" spans="1:18" x14ac:dyDescent="0.3">
      <c r="A17" s="86" t="s">
        <v>113</v>
      </c>
      <c r="B17" s="91"/>
      <c r="C17" s="84"/>
      <c r="D17" s="84"/>
      <c r="G17" s="86"/>
      <c r="H17" s="86"/>
      <c r="I17" s="86"/>
      <c r="J17" s="86"/>
      <c r="K17" s="87"/>
      <c r="L17" s="87"/>
    </row>
    <row r="18" spans="1:18" x14ac:dyDescent="0.3">
      <c r="A18" s="86" t="s">
        <v>19</v>
      </c>
      <c r="B18" s="91"/>
      <c r="C18" s="84"/>
      <c r="D18" s="84"/>
      <c r="G18" s="86" t="s">
        <v>114</v>
      </c>
      <c r="H18" s="86"/>
      <c r="I18" s="86"/>
      <c r="J18" s="86"/>
      <c r="K18" s="96"/>
      <c r="L18" s="97"/>
    </row>
    <row r="19" spans="1:18" x14ac:dyDescent="0.3">
      <c r="A19" s="86" t="s">
        <v>115</v>
      </c>
      <c r="B19" s="91"/>
      <c r="C19" s="84"/>
      <c r="D19" s="84"/>
      <c r="G19" s="86"/>
      <c r="H19" s="86"/>
      <c r="I19" s="86"/>
      <c r="J19" s="86"/>
      <c r="K19" s="101">
        <v>2440</v>
      </c>
      <c r="L19" s="103">
        <v>20.98</v>
      </c>
    </row>
    <row r="20" spans="1:18" x14ac:dyDescent="0.3">
      <c r="A20" s="86" t="s">
        <v>116</v>
      </c>
      <c r="B20" s="91"/>
      <c r="C20" s="84"/>
      <c r="D20" s="84"/>
      <c r="K20" s="104">
        <v>2547</v>
      </c>
      <c r="L20" s="105">
        <v>378</v>
      </c>
      <c r="M20" s="170" t="s">
        <v>421</v>
      </c>
      <c r="N20" s="150"/>
      <c r="O20" s="150"/>
      <c r="P20" s="150"/>
      <c r="Q20" s="150"/>
      <c r="R20" s="168"/>
    </row>
    <row r="21" spans="1:18" x14ac:dyDescent="0.3">
      <c r="A21" s="86" t="s">
        <v>117</v>
      </c>
      <c r="B21" s="91"/>
      <c r="C21" s="84"/>
      <c r="D21" s="84"/>
      <c r="K21" s="104">
        <v>2521</v>
      </c>
      <c r="L21" s="105">
        <v>46.53</v>
      </c>
    </row>
    <row r="22" spans="1:18" x14ac:dyDescent="0.3">
      <c r="A22" s="86" t="s">
        <v>35</v>
      </c>
      <c r="B22" s="91">
        <v>125</v>
      </c>
      <c r="C22" s="84"/>
      <c r="D22" s="84"/>
      <c r="K22" s="104">
        <v>2530</v>
      </c>
      <c r="L22" s="105">
        <v>71.31</v>
      </c>
    </row>
    <row r="23" spans="1:18" x14ac:dyDescent="0.3">
      <c r="A23" s="86" t="s">
        <v>118</v>
      </c>
      <c r="B23" s="91">
        <v>317</v>
      </c>
      <c r="C23" s="84"/>
      <c r="D23" s="84"/>
      <c r="K23" s="104">
        <v>2531</v>
      </c>
      <c r="L23" s="105">
        <v>1556.4</v>
      </c>
    </row>
    <row r="24" spans="1:18" x14ac:dyDescent="0.3">
      <c r="A24" s="86" t="s">
        <v>119</v>
      </c>
      <c r="B24" s="91">
        <v>10620</v>
      </c>
      <c r="C24" s="84"/>
      <c r="D24" s="84"/>
      <c r="K24" s="104">
        <v>2532</v>
      </c>
      <c r="L24" s="105">
        <v>425</v>
      </c>
    </row>
    <row r="25" spans="1:18" x14ac:dyDescent="0.3">
      <c r="A25" s="86" t="s">
        <v>120</v>
      </c>
      <c r="B25" s="91"/>
      <c r="C25" s="84"/>
      <c r="D25" s="84"/>
      <c r="K25" s="104">
        <v>2533</v>
      </c>
      <c r="L25" s="105">
        <v>425</v>
      </c>
    </row>
    <row r="26" spans="1:18" x14ac:dyDescent="0.3">
      <c r="A26" s="86" t="s">
        <v>121</v>
      </c>
      <c r="B26" s="91">
        <v>1032.6099999999999</v>
      </c>
      <c r="C26" s="84"/>
      <c r="D26" s="84"/>
      <c r="K26" s="104">
        <v>2534</v>
      </c>
      <c r="L26" s="105">
        <v>925</v>
      </c>
    </row>
    <row r="27" spans="1:18" x14ac:dyDescent="0.3">
      <c r="A27" s="86" t="s">
        <v>122</v>
      </c>
      <c r="B27" s="91"/>
      <c r="C27" s="84"/>
      <c r="D27" s="84"/>
      <c r="K27" s="104">
        <v>2535</v>
      </c>
      <c r="L27" s="105">
        <v>425</v>
      </c>
    </row>
    <row r="28" spans="1:18" x14ac:dyDescent="0.3">
      <c r="A28" s="106" t="s">
        <v>123</v>
      </c>
      <c r="B28" s="107">
        <f>SUM(B5:B26)</f>
        <v>14227.25</v>
      </c>
      <c r="C28" s="84"/>
      <c r="D28" s="84"/>
      <c r="K28" s="104">
        <v>2536</v>
      </c>
      <c r="L28" s="158">
        <v>425</v>
      </c>
    </row>
    <row r="29" spans="1:18" x14ac:dyDescent="0.3">
      <c r="A29" s="106" t="s">
        <v>124</v>
      </c>
      <c r="B29" s="108"/>
      <c r="C29" s="84"/>
      <c r="D29" s="84"/>
      <c r="K29" s="104">
        <v>2537</v>
      </c>
      <c r="L29" s="158">
        <v>425</v>
      </c>
    </row>
    <row r="30" spans="1:18" x14ac:dyDescent="0.3">
      <c r="A30" s="86" t="s">
        <v>125</v>
      </c>
      <c r="B30" s="91">
        <v>25460</v>
      </c>
      <c r="C30" s="84"/>
      <c r="D30" s="84"/>
      <c r="K30" s="104">
        <v>2538</v>
      </c>
      <c r="L30" s="105">
        <v>425</v>
      </c>
    </row>
    <row r="31" spans="1:18" x14ac:dyDescent="0.3">
      <c r="A31" s="86" t="s">
        <v>126</v>
      </c>
      <c r="B31" s="91">
        <v>25460</v>
      </c>
      <c r="C31" s="84"/>
      <c r="D31" s="84"/>
      <c r="K31" s="104">
        <v>2539</v>
      </c>
      <c r="L31" s="105">
        <v>275</v>
      </c>
    </row>
    <row r="32" spans="1:18" x14ac:dyDescent="0.3">
      <c r="A32" s="86" t="s">
        <v>127</v>
      </c>
      <c r="B32" s="91"/>
      <c r="C32" s="91"/>
      <c r="D32" s="84"/>
      <c r="K32" s="104">
        <v>2540</v>
      </c>
      <c r="L32" s="105">
        <v>425</v>
      </c>
    </row>
    <row r="33" spans="1:12" x14ac:dyDescent="0.3">
      <c r="A33" s="86" t="s">
        <v>128</v>
      </c>
      <c r="B33" s="91"/>
      <c r="C33" s="84"/>
      <c r="D33" s="84"/>
      <c r="K33" s="104">
        <v>2541</v>
      </c>
      <c r="L33" s="105">
        <v>1900</v>
      </c>
    </row>
    <row r="34" spans="1:12" x14ac:dyDescent="0.3">
      <c r="A34" s="106" t="s">
        <v>129</v>
      </c>
      <c r="B34" s="107">
        <f>SUM(B28:B33)</f>
        <v>65147.25</v>
      </c>
      <c r="C34" s="84"/>
      <c r="D34" s="84"/>
      <c r="K34" s="104">
        <v>2542</v>
      </c>
      <c r="L34" s="105">
        <v>460.52</v>
      </c>
    </row>
    <row r="35" spans="1:12" x14ac:dyDescent="0.3">
      <c r="B35" s="84"/>
      <c r="C35" s="84"/>
      <c r="D35" s="84"/>
      <c r="K35" s="104">
        <v>2543</v>
      </c>
      <c r="L35" s="105">
        <v>150</v>
      </c>
    </row>
    <row r="36" spans="1:12" x14ac:dyDescent="0.3">
      <c r="B36" s="84"/>
      <c r="C36" s="84"/>
      <c r="D36" s="84"/>
      <c r="K36" s="104">
        <v>2544</v>
      </c>
      <c r="L36" s="105">
        <v>389.16</v>
      </c>
    </row>
    <row r="37" spans="1:12" x14ac:dyDescent="0.3">
      <c r="B37" s="84"/>
      <c r="C37" s="84"/>
      <c r="D37" s="84"/>
      <c r="K37" s="104">
        <v>2545</v>
      </c>
      <c r="L37" s="105">
        <v>477.5</v>
      </c>
    </row>
    <row r="38" spans="1:12" x14ac:dyDescent="0.3">
      <c r="B38" s="84"/>
      <c r="C38" s="84"/>
      <c r="D38" s="84"/>
      <c r="K38" s="104">
        <v>2546</v>
      </c>
      <c r="L38" s="105">
        <v>41.8</v>
      </c>
    </row>
    <row r="39" spans="1:12" x14ac:dyDescent="0.3">
      <c r="B39" s="84"/>
      <c r="C39" s="84"/>
      <c r="D39" s="84"/>
      <c r="K39" s="104"/>
      <c r="L39" s="167">
        <f>SUM(L19:L38)</f>
        <v>9667.1999999999989</v>
      </c>
    </row>
    <row r="40" spans="1:12" x14ac:dyDescent="0.3">
      <c r="B40" s="84"/>
      <c r="C40" s="84"/>
      <c r="D40" s="84"/>
    </row>
    <row r="41" spans="1:12" x14ac:dyDescent="0.3">
      <c r="B41" s="84"/>
      <c r="C41" s="84"/>
      <c r="D41" s="84"/>
      <c r="G41" s="85" t="s">
        <v>418</v>
      </c>
      <c r="K41" s="17"/>
      <c r="L41" s="110">
        <f>SUM(L16)-L39</f>
        <v>130382.33</v>
      </c>
    </row>
    <row r="42" spans="1:12" x14ac:dyDescent="0.3">
      <c r="B42" s="84"/>
      <c r="C42" s="84"/>
      <c r="D42" s="84"/>
    </row>
    <row r="43" spans="1:12" x14ac:dyDescent="0.3">
      <c r="B43" s="84"/>
      <c r="C43" s="84"/>
      <c r="D43" s="84"/>
    </row>
    <row r="44" spans="1:12" x14ac:dyDescent="0.3">
      <c r="B44" s="84"/>
      <c r="C44" s="84"/>
      <c r="D44" s="84"/>
    </row>
    <row r="45" spans="1:12" x14ac:dyDescent="0.3">
      <c r="B45" s="84"/>
      <c r="C45" s="84"/>
      <c r="D45" s="84"/>
      <c r="H45" s="86"/>
      <c r="I45" s="86"/>
      <c r="J45" s="86"/>
    </row>
    <row r="46" spans="1:12" x14ac:dyDescent="0.3">
      <c r="B46" s="84"/>
      <c r="C46" s="84"/>
      <c r="D46" s="84"/>
      <c r="K46" s="17"/>
    </row>
    <row r="47" spans="1:12" x14ac:dyDescent="0.3">
      <c r="B47" s="84"/>
      <c r="C47" s="84"/>
      <c r="D47" s="84"/>
      <c r="G47" s="86"/>
      <c r="H47" s="86"/>
      <c r="I47" s="86"/>
      <c r="J47" s="86"/>
      <c r="K47" s="17"/>
    </row>
    <row r="48" spans="1:12" x14ac:dyDescent="0.3">
      <c r="B48" s="84"/>
      <c r="C48" s="84"/>
      <c r="D48" s="84"/>
      <c r="K48" s="17"/>
    </row>
    <row r="49" spans="1:5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5" x14ac:dyDescent="0.3">
      <c r="A50" s="85" t="s">
        <v>135</v>
      </c>
      <c r="B50" s="111"/>
      <c r="C50" s="111"/>
      <c r="D50" s="111"/>
      <c r="E50" s="114"/>
    </row>
    <row r="51" spans="1:5" x14ac:dyDescent="0.3">
      <c r="A51" s="86" t="s">
        <v>136</v>
      </c>
      <c r="B51" s="111">
        <v>312.19</v>
      </c>
      <c r="C51" s="111">
        <v>312.19</v>
      </c>
      <c r="D51" s="111"/>
      <c r="E51" s="115">
        <v>400</v>
      </c>
    </row>
    <row r="52" spans="1:5" x14ac:dyDescent="0.3">
      <c r="A52" s="86" t="s">
        <v>137</v>
      </c>
      <c r="B52" s="111">
        <v>10042.379999999999</v>
      </c>
      <c r="C52" s="111">
        <v>10042.379999999999</v>
      </c>
      <c r="D52" s="111"/>
      <c r="E52" s="115">
        <v>16300</v>
      </c>
    </row>
    <row r="53" spans="1:5" x14ac:dyDescent="0.3">
      <c r="A53" s="86" t="s">
        <v>138</v>
      </c>
      <c r="B53" s="111">
        <v>280</v>
      </c>
      <c r="C53" s="111">
        <v>280</v>
      </c>
      <c r="D53" s="111"/>
      <c r="E53" s="115">
        <v>420</v>
      </c>
    </row>
    <row r="54" spans="1:5" x14ac:dyDescent="0.3">
      <c r="A54" s="86" t="s">
        <v>139</v>
      </c>
      <c r="B54" s="111"/>
      <c r="C54" s="111"/>
      <c r="D54" s="111"/>
      <c r="E54" s="115">
        <v>200</v>
      </c>
    </row>
    <row r="55" spans="1:5" x14ac:dyDescent="0.3">
      <c r="A55" s="86" t="s">
        <v>228</v>
      </c>
      <c r="B55" s="111">
        <v>2488.38</v>
      </c>
      <c r="C55" s="111">
        <v>2488.38</v>
      </c>
      <c r="D55" s="111"/>
      <c r="E55" s="115">
        <v>4000</v>
      </c>
    </row>
    <row r="56" spans="1:5" x14ac:dyDescent="0.3">
      <c r="A56" s="86" t="s">
        <v>229</v>
      </c>
      <c r="B56" s="111">
        <v>624.91999999999996</v>
      </c>
      <c r="C56" s="111">
        <v>624.91999999999996</v>
      </c>
      <c r="D56" s="111"/>
      <c r="E56" s="115"/>
    </row>
    <row r="57" spans="1:5" x14ac:dyDescent="0.3">
      <c r="A57" s="86"/>
      <c r="B57" s="111"/>
      <c r="C57" s="111"/>
      <c r="D57" s="111"/>
      <c r="E57" s="115"/>
    </row>
    <row r="58" spans="1:5" x14ac:dyDescent="0.3">
      <c r="A58" s="85" t="s">
        <v>140</v>
      </c>
      <c r="B58" s="111"/>
      <c r="C58" s="111"/>
      <c r="D58" s="111"/>
      <c r="E58" s="115"/>
    </row>
    <row r="59" spans="1:5" x14ac:dyDescent="0.3">
      <c r="A59" s="86" t="s">
        <v>141</v>
      </c>
      <c r="B59" s="111">
        <v>116.27</v>
      </c>
      <c r="C59" s="111">
        <v>116.27</v>
      </c>
      <c r="D59" s="111"/>
      <c r="E59" s="115">
        <v>200</v>
      </c>
    </row>
    <row r="60" spans="1:5" x14ac:dyDescent="0.3">
      <c r="A60" s="86" t="s">
        <v>142</v>
      </c>
      <c r="B60" s="111">
        <v>696</v>
      </c>
      <c r="C60" s="111">
        <v>580</v>
      </c>
      <c r="D60" s="111">
        <v>116</v>
      </c>
      <c r="E60" s="115">
        <v>500</v>
      </c>
    </row>
    <row r="61" spans="1:5" x14ac:dyDescent="0.3">
      <c r="A61" s="86"/>
      <c r="B61" s="111"/>
      <c r="C61" s="111"/>
      <c r="D61" s="111"/>
      <c r="E61" s="115"/>
    </row>
    <row r="62" spans="1:5" x14ac:dyDescent="0.3">
      <c r="A62" s="85" t="s">
        <v>143</v>
      </c>
      <c r="B62" s="111"/>
      <c r="C62" s="111"/>
      <c r="D62" s="111"/>
      <c r="E62" s="115"/>
    </row>
    <row r="63" spans="1:5" x14ac:dyDescent="0.3">
      <c r="A63" s="86" t="s">
        <v>144</v>
      </c>
      <c r="B63" s="111">
        <v>160</v>
      </c>
      <c r="C63" s="111">
        <v>160</v>
      </c>
      <c r="D63" s="111"/>
      <c r="E63" s="115">
        <v>200</v>
      </c>
    </row>
    <row r="64" spans="1:5" x14ac:dyDescent="0.3">
      <c r="A64" s="86" t="s">
        <v>145</v>
      </c>
      <c r="B64" s="111">
        <v>378</v>
      </c>
      <c r="C64" s="111">
        <v>315</v>
      </c>
      <c r="D64" s="111">
        <v>63</v>
      </c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71.37</v>
      </c>
      <c r="C67" s="111">
        <v>71.37</v>
      </c>
      <c r="D67" s="111"/>
      <c r="E67" s="115">
        <v>150</v>
      </c>
    </row>
    <row r="68" spans="1:5" x14ac:dyDescent="0.3">
      <c r="A68" s="86" t="s">
        <v>147</v>
      </c>
      <c r="B68" s="111">
        <v>1313.44</v>
      </c>
      <c r="C68" s="111">
        <v>1313.44</v>
      </c>
      <c r="D68" s="111"/>
      <c r="E68" s="115">
        <v>3500</v>
      </c>
    </row>
    <row r="69" spans="1:5" x14ac:dyDescent="0.3">
      <c r="A69" s="86" t="s">
        <v>148</v>
      </c>
      <c r="B69" s="111">
        <v>675.82</v>
      </c>
      <c r="C69" s="111">
        <v>675.82</v>
      </c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215</v>
      </c>
      <c r="C71" s="111">
        <v>215</v>
      </c>
      <c r="D71" s="111"/>
      <c r="E71" s="115">
        <v>150</v>
      </c>
    </row>
    <row r="72" spans="1:5" x14ac:dyDescent="0.3">
      <c r="A72" s="86" t="s">
        <v>151</v>
      </c>
      <c r="B72" s="111">
        <v>60</v>
      </c>
      <c r="C72" s="111">
        <v>60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/>
      <c r="C80" s="111"/>
      <c r="D80" s="111"/>
      <c r="E80" s="115">
        <v>220</v>
      </c>
    </row>
    <row r="81" spans="1:5" x14ac:dyDescent="0.3">
      <c r="A81" s="86" t="s">
        <v>160</v>
      </c>
      <c r="B81" s="111">
        <v>52</v>
      </c>
      <c r="C81" s="111">
        <v>52</v>
      </c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>
        <v>425</v>
      </c>
      <c r="C85" s="111">
        <v>425</v>
      </c>
      <c r="D85" s="111"/>
      <c r="E85" s="115">
        <v>425</v>
      </c>
    </row>
    <row r="86" spans="1:5" x14ac:dyDescent="0.3">
      <c r="A86" s="86" t="s">
        <v>164</v>
      </c>
      <c r="B86" s="111">
        <v>425</v>
      </c>
      <c r="C86" s="111">
        <v>425</v>
      </c>
      <c r="D86" s="111"/>
      <c r="E86" s="115">
        <v>425</v>
      </c>
    </row>
    <row r="87" spans="1:5" x14ac:dyDescent="0.3">
      <c r="A87" s="86" t="s">
        <v>165</v>
      </c>
      <c r="B87" s="111">
        <v>425</v>
      </c>
      <c r="C87" s="111">
        <v>425</v>
      </c>
      <c r="D87" s="111"/>
      <c r="E87" s="115">
        <v>425</v>
      </c>
    </row>
    <row r="88" spans="1:5" x14ac:dyDescent="0.3">
      <c r="A88" s="86" t="s">
        <v>166</v>
      </c>
      <c r="B88" s="111">
        <v>425</v>
      </c>
      <c r="C88" s="111">
        <v>425</v>
      </c>
      <c r="D88" s="111"/>
      <c r="E88" s="115">
        <v>425</v>
      </c>
    </row>
    <row r="89" spans="1:5" x14ac:dyDescent="0.3">
      <c r="A89" s="86" t="s">
        <v>167</v>
      </c>
      <c r="B89" s="111">
        <v>425</v>
      </c>
      <c r="C89" s="111">
        <v>425</v>
      </c>
      <c r="D89" s="111"/>
      <c r="E89" s="115">
        <v>425</v>
      </c>
    </row>
    <row r="90" spans="1:5" x14ac:dyDescent="0.3">
      <c r="A90" s="86" t="s">
        <v>168</v>
      </c>
      <c r="B90" s="111">
        <v>425</v>
      </c>
      <c r="C90" s="111">
        <v>425</v>
      </c>
      <c r="D90" s="111"/>
      <c r="E90" s="115">
        <v>425</v>
      </c>
    </row>
    <row r="91" spans="1:5" x14ac:dyDescent="0.3">
      <c r="A91" s="86" t="s">
        <v>169</v>
      </c>
      <c r="B91" s="111">
        <v>19.989999999999998</v>
      </c>
      <c r="C91" s="111">
        <v>19.989999999999998</v>
      </c>
      <c r="D91" s="111"/>
      <c r="E91" s="115">
        <v>25</v>
      </c>
    </row>
    <row r="92" spans="1:5" x14ac:dyDescent="0.3">
      <c r="A92" s="86" t="s">
        <v>170</v>
      </c>
      <c r="B92" s="111">
        <v>275</v>
      </c>
      <c r="C92" s="111">
        <v>275</v>
      </c>
      <c r="D92" s="111"/>
      <c r="E92" s="115">
        <v>275</v>
      </c>
    </row>
    <row r="93" spans="1:5" x14ac:dyDescent="0.3">
      <c r="A93" s="86" t="s">
        <v>171</v>
      </c>
      <c r="B93" s="111">
        <v>925</v>
      </c>
      <c r="C93" s="111">
        <v>925</v>
      </c>
      <c r="D93" s="111"/>
      <c r="E93" s="115">
        <v>925</v>
      </c>
    </row>
    <row r="94" spans="1:5" x14ac:dyDescent="0.3">
      <c r="A94" s="86" t="s">
        <v>172</v>
      </c>
      <c r="B94" s="111">
        <v>425</v>
      </c>
      <c r="C94" s="111">
        <v>425</v>
      </c>
      <c r="D94" s="111"/>
      <c r="E94" s="115">
        <v>425</v>
      </c>
    </row>
    <row r="95" spans="1:5" x14ac:dyDescent="0.3">
      <c r="A95" s="86" t="s">
        <v>173</v>
      </c>
      <c r="B95" s="111">
        <v>120</v>
      </c>
      <c r="C95" s="111">
        <v>120</v>
      </c>
      <c r="D95" s="111"/>
      <c r="E95" s="115">
        <v>120</v>
      </c>
    </row>
    <row r="96" spans="1:5" x14ac:dyDescent="0.3">
      <c r="A96" s="86" t="s">
        <v>174</v>
      </c>
      <c r="B96" s="111">
        <v>120</v>
      </c>
      <c r="C96" s="111">
        <v>120</v>
      </c>
      <c r="D96" s="111"/>
      <c r="E96" s="115">
        <v>120</v>
      </c>
    </row>
    <row r="97" spans="1:9" x14ac:dyDescent="0.3">
      <c r="A97" s="86" t="s">
        <v>175</v>
      </c>
      <c r="B97" s="111">
        <v>12</v>
      </c>
      <c r="C97" s="111">
        <v>12</v>
      </c>
      <c r="D97" s="111"/>
      <c r="E97" s="115">
        <v>100</v>
      </c>
    </row>
    <row r="98" spans="1:9" x14ac:dyDescent="0.3">
      <c r="A98" s="86"/>
      <c r="B98" s="111"/>
      <c r="C98" s="111"/>
      <c r="D98" s="111"/>
      <c r="E98" s="115"/>
    </row>
    <row r="99" spans="1:9" x14ac:dyDescent="0.3">
      <c r="A99" s="86" t="s">
        <v>176</v>
      </c>
      <c r="B99" s="111"/>
      <c r="C99" s="111"/>
      <c r="E99" s="115">
        <v>600</v>
      </c>
    </row>
    <row r="100" spans="1:9" x14ac:dyDescent="0.3">
      <c r="A100" s="86" t="s">
        <v>177</v>
      </c>
      <c r="B100" s="111"/>
      <c r="C100" s="111"/>
      <c r="E100" s="115">
        <v>500</v>
      </c>
    </row>
    <row r="101" spans="1:9" x14ac:dyDescent="0.3">
      <c r="A101" s="86" t="s">
        <v>232</v>
      </c>
      <c r="B101" s="111"/>
      <c r="C101" s="111"/>
      <c r="E101" s="115">
        <v>600</v>
      </c>
    </row>
    <row r="102" spans="1:9" x14ac:dyDescent="0.3">
      <c r="A102" s="86"/>
      <c r="B102" s="111"/>
      <c r="C102" s="111"/>
      <c r="E102" s="115"/>
    </row>
    <row r="103" spans="1:9" x14ac:dyDescent="0.3">
      <c r="A103" s="85" t="s">
        <v>178</v>
      </c>
      <c r="B103" s="111"/>
      <c r="C103" s="111"/>
      <c r="D103" s="111"/>
      <c r="E103" s="115"/>
    </row>
    <row r="104" spans="1:9" x14ac:dyDescent="0.3">
      <c r="A104" s="86" t="s">
        <v>233</v>
      </c>
      <c r="B104" s="111">
        <v>161.26</v>
      </c>
      <c r="C104" s="111">
        <v>134.38</v>
      </c>
      <c r="D104" s="111">
        <v>26.88</v>
      </c>
      <c r="E104" s="115">
        <v>300</v>
      </c>
      <c r="H104" s="111"/>
      <c r="I104" s="111"/>
    </row>
    <row r="105" spans="1:9" x14ac:dyDescent="0.3">
      <c r="A105" s="86" t="s">
        <v>179</v>
      </c>
      <c r="B105" s="111">
        <v>240</v>
      </c>
      <c r="C105" s="111">
        <v>200</v>
      </c>
      <c r="D105" s="111">
        <v>40</v>
      </c>
      <c r="E105" s="115">
        <v>300</v>
      </c>
    </row>
    <row r="106" spans="1:9" x14ac:dyDescent="0.3">
      <c r="A106" s="86" t="s">
        <v>180</v>
      </c>
      <c r="B106" s="111"/>
      <c r="C106" s="111"/>
      <c r="D106" s="111"/>
      <c r="E106" s="115"/>
    </row>
    <row r="107" spans="1:9" x14ac:dyDescent="0.3">
      <c r="A107" s="86" t="s">
        <v>181</v>
      </c>
      <c r="B107" s="111">
        <v>125.92</v>
      </c>
      <c r="C107" s="111">
        <v>104.92</v>
      </c>
      <c r="D107" s="111">
        <v>21</v>
      </c>
      <c r="E107" s="115">
        <v>220</v>
      </c>
    </row>
    <row r="108" spans="1:9" x14ac:dyDescent="0.3">
      <c r="A108" s="86" t="s">
        <v>182</v>
      </c>
      <c r="B108" s="111">
        <v>250</v>
      </c>
      <c r="C108" s="111">
        <v>250</v>
      </c>
      <c r="D108" s="111"/>
      <c r="E108" s="115">
        <v>500</v>
      </c>
    </row>
    <row r="109" spans="1:9" x14ac:dyDescent="0.3">
      <c r="A109" s="86" t="s">
        <v>183</v>
      </c>
      <c r="B109" s="111">
        <v>156</v>
      </c>
      <c r="C109" s="111">
        <v>130</v>
      </c>
      <c r="D109" s="111">
        <v>26</v>
      </c>
      <c r="E109" s="115">
        <v>220</v>
      </c>
    </row>
    <row r="110" spans="1:9" x14ac:dyDescent="0.3">
      <c r="A110" s="86" t="s">
        <v>416</v>
      </c>
      <c r="B110" s="111">
        <v>219.99</v>
      </c>
      <c r="C110" s="111">
        <v>219.99</v>
      </c>
      <c r="D110" s="111"/>
      <c r="E110" s="115"/>
    </row>
    <row r="111" spans="1:9" x14ac:dyDescent="0.3">
      <c r="E111" s="115"/>
    </row>
    <row r="112" spans="1:9" x14ac:dyDescent="0.3">
      <c r="A112" s="85" t="s">
        <v>184</v>
      </c>
      <c r="B112" s="111"/>
      <c r="C112" s="111"/>
      <c r="D112" s="111"/>
      <c r="E112" s="115"/>
    </row>
    <row r="113" spans="1:5" x14ac:dyDescent="0.3">
      <c r="A113" s="86" t="s">
        <v>185</v>
      </c>
      <c r="B113" s="111">
        <v>900</v>
      </c>
      <c r="C113" s="111">
        <v>750</v>
      </c>
      <c r="D113" s="111">
        <v>150</v>
      </c>
      <c r="E113" s="115">
        <v>1800</v>
      </c>
    </row>
    <row r="114" spans="1:5" x14ac:dyDescent="0.3">
      <c r="A114" s="86" t="s">
        <v>186</v>
      </c>
      <c r="B114" s="111"/>
      <c r="C114" s="111"/>
      <c r="D114" s="111"/>
      <c r="E114" s="115"/>
    </row>
    <row r="115" spans="1:5" x14ac:dyDescent="0.3">
      <c r="A115" s="86" t="s">
        <v>187</v>
      </c>
      <c r="B115" s="111">
        <v>5032.5</v>
      </c>
      <c r="C115" s="111">
        <v>5032.5</v>
      </c>
      <c r="D115" s="111"/>
      <c r="E115" s="115">
        <v>5032.5</v>
      </c>
    </row>
    <row r="116" spans="1:5" x14ac:dyDescent="0.3">
      <c r="A116" s="86" t="s">
        <v>188</v>
      </c>
      <c r="B116" s="111">
        <v>360</v>
      </c>
      <c r="C116" s="111">
        <v>360</v>
      </c>
      <c r="D116" s="111"/>
      <c r="E116" s="115">
        <v>360</v>
      </c>
    </row>
    <row r="117" spans="1:5" x14ac:dyDescent="0.3">
      <c r="A117" s="86" t="s">
        <v>414</v>
      </c>
      <c r="B117" s="111">
        <v>80</v>
      </c>
      <c r="C117" s="111">
        <v>80</v>
      </c>
      <c r="D117" s="111"/>
      <c r="E117" s="115"/>
    </row>
    <row r="118" spans="1:5" x14ac:dyDescent="0.3">
      <c r="A118" s="86" t="s">
        <v>234</v>
      </c>
      <c r="B118" s="111">
        <v>533.59</v>
      </c>
      <c r="C118" s="111">
        <v>444.66</v>
      </c>
      <c r="D118" s="111">
        <v>88.93</v>
      </c>
      <c r="E118" s="115">
        <v>200</v>
      </c>
    </row>
    <row r="119" spans="1:5" x14ac:dyDescent="0.3">
      <c r="A119" s="86" t="s">
        <v>189</v>
      </c>
      <c r="B119" s="111">
        <v>188.49</v>
      </c>
      <c r="C119" s="111">
        <v>188.49</v>
      </c>
      <c r="D119" s="111"/>
      <c r="E119" s="115">
        <v>200</v>
      </c>
    </row>
    <row r="120" spans="1:5" x14ac:dyDescent="0.3">
      <c r="A120" s="86" t="s">
        <v>190</v>
      </c>
      <c r="B120" s="111"/>
      <c r="C120" s="111"/>
      <c r="D120" s="111"/>
      <c r="E120" s="115">
        <v>100</v>
      </c>
    </row>
    <row r="121" spans="1:5" x14ac:dyDescent="0.3">
      <c r="A121" s="86" t="s">
        <v>191</v>
      </c>
      <c r="B121" s="111"/>
      <c r="C121" s="111"/>
      <c r="D121" s="111"/>
      <c r="E121" s="115"/>
    </row>
    <row r="122" spans="1:5" x14ac:dyDescent="0.3">
      <c r="A122" s="86" t="s">
        <v>192</v>
      </c>
      <c r="B122" s="111"/>
      <c r="C122" s="111"/>
      <c r="D122" s="111"/>
      <c r="E122" s="115"/>
    </row>
    <row r="123" spans="1:5" x14ac:dyDescent="0.3">
      <c r="A123" s="86" t="s">
        <v>193</v>
      </c>
      <c r="B123" s="111"/>
      <c r="C123" s="111"/>
      <c r="D123" s="111"/>
      <c r="E123" s="115"/>
    </row>
    <row r="124" spans="1:5" x14ac:dyDescent="0.3">
      <c r="A124" s="86" t="s">
        <v>194</v>
      </c>
      <c r="B124" s="111"/>
      <c r="C124" s="111"/>
      <c r="D124" s="111"/>
      <c r="E124" s="115">
        <v>300</v>
      </c>
    </row>
    <row r="125" spans="1:5" x14ac:dyDescent="0.3">
      <c r="A125" s="86" t="s">
        <v>195</v>
      </c>
      <c r="B125" s="111"/>
      <c r="C125" s="111"/>
      <c r="D125" s="111"/>
      <c r="E125" s="115">
        <v>100</v>
      </c>
    </row>
    <row r="126" spans="1:5" x14ac:dyDescent="0.3">
      <c r="A126" s="86" t="s">
        <v>196</v>
      </c>
      <c r="B126" s="111">
        <v>150</v>
      </c>
      <c r="C126" s="111">
        <v>150</v>
      </c>
      <c r="D126" s="111"/>
      <c r="E126" s="115">
        <v>400</v>
      </c>
    </row>
    <row r="127" spans="1:5" x14ac:dyDescent="0.3">
      <c r="E127" s="115"/>
    </row>
    <row r="128" spans="1:5" x14ac:dyDescent="0.3">
      <c r="A128" s="85" t="s">
        <v>197</v>
      </c>
      <c r="B128" s="111"/>
      <c r="C128" s="111"/>
      <c r="D128" s="111"/>
      <c r="E128" s="115"/>
    </row>
    <row r="129" spans="1:5" x14ac:dyDescent="0.3">
      <c r="A129" s="86" t="s">
        <v>198</v>
      </c>
      <c r="B129" s="111">
        <v>29</v>
      </c>
      <c r="C129" s="111">
        <v>29</v>
      </c>
      <c r="D129" s="111"/>
      <c r="E129" s="115">
        <v>200</v>
      </c>
    </row>
    <row r="130" spans="1:5" x14ac:dyDescent="0.3">
      <c r="A130" s="86" t="s">
        <v>199</v>
      </c>
      <c r="B130" s="111">
        <v>126</v>
      </c>
      <c r="C130" s="111">
        <v>126</v>
      </c>
      <c r="D130" s="111"/>
      <c r="E130" s="115"/>
    </row>
    <row r="131" spans="1:5" x14ac:dyDescent="0.3">
      <c r="A131" s="86"/>
      <c r="B131" s="111"/>
      <c r="C131" s="111"/>
      <c r="D131" s="111"/>
      <c r="E131" s="115"/>
    </row>
    <row r="132" spans="1:5" x14ac:dyDescent="0.3">
      <c r="A132" s="85" t="s">
        <v>200</v>
      </c>
      <c r="B132" s="111"/>
      <c r="C132" s="111"/>
      <c r="D132" s="111"/>
      <c r="E132" s="115"/>
    </row>
    <row r="133" spans="1:5" x14ac:dyDescent="0.3">
      <c r="A133" s="86" t="s">
        <v>201</v>
      </c>
      <c r="B133" s="111"/>
      <c r="C133" s="111"/>
      <c r="D133" s="111"/>
      <c r="E133" s="115"/>
    </row>
    <row r="134" spans="1:5" x14ac:dyDescent="0.3">
      <c r="A134" s="86" t="s">
        <v>202</v>
      </c>
      <c r="B134" s="111"/>
      <c r="C134" s="111"/>
      <c r="D134" s="111"/>
      <c r="E134" s="115">
        <v>200</v>
      </c>
    </row>
    <row r="135" spans="1:5" x14ac:dyDescent="0.3">
      <c r="A135" s="86" t="s">
        <v>203</v>
      </c>
      <c r="B135" s="111"/>
      <c r="C135" s="111"/>
      <c r="D135" s="111"/>
      <c r="E135" s="115"/>
    </row>
    <row r="136" spans="1:5" x14ac:dyDescent="0.3">
      <c r="A136" s="86" t="s">
        <v>204</v>
      </c>
      <c r="B136" s="111"/>
      <c r="C136" s="111"/>
      <c r="D136" s="111"/>
      <c r="E136" s="115"/>
    </row>
    <row r="137" spans="1:5" x14ac:dyDescent="0.3">
      <c r="A137" s="86" t="s">
        <v>235</v>
      </c>
      <c r="B137" s="111"/>
      <c r="C137" s="111"/>
      <c r="D137" s="111"/>
      <c r="E137" s="115">
        <v>50</v>
      </c>
    </row>
    <row r="138" spans="1:5" x14ac:dyDescent="0.3">
      <c r="A138" s="86" t="s">
        <v>236</v>
      </c>
      <c r="B138" s="111"/>
      <c r="C138" s="111"/>
      <c r="D138" s="111"/>
      <c r="E138" s="115">
        <v>50</v>
      </c>
    </row>
    <row r="139" spans="1:5" x14ac:dyDescent="0.3">
      <c r="A139" s="86" t="s">
        <v>205</v>
      </c>
      <c r="B139" s="111"/>
      <c r="C139" s="111"/>
      <c r="D139" s="111"/>
      <c r="E139" s="115">
        <v>40</v>
      </c>
    </row>
    <row r="140" spans="1:5" x14ac:dyDescent="0.3">
      <c r="A140" s="86" t="s">
        <v>206</v>
      </c>
      <c r="B140" s="111">
        <v>60</v>
      </c>
      <c r="C140" s="111">
        <v>50</v>
      </c>
      <c r="D140" s="111">
        <v>10</v>
      </c>
      <c r="E140" s="115">
        <v>150</v>
      </c>
    </row>
    <row r="141" spans="1:5" x14ac:dyDescent="0.3">
      <c r="A141" s="86" t="s">
        <v>207</v>
      </c>
      <c r="B141" s="111"/>
      <c r="C141" s="111"/>
      <c r="D141" s="111"/>
      <c r="E141" s="115"/>
    </row>
    <row r="142" spans="1:5" x14ac:dyDescent="0.3">
      <c r="A142" s="86" t="s">
        <v>208</v>
      </c>
      <c r="B142" s="111"/>
      <c r="C142" s="111"/>
      <c r="D142" s="111"/>
      <c r="E142" s="115"/>
    </row>
    <row r="143" spans="1:5" x14ac:dyDescent="0.3">
      <c r="A143" s="86" t="s">
        <v>209</v>
      </c>
      <c r="B143" s="111"/>
      <c r="C143" s="111"/>
      <c r="D143" s="111"/>
      <c r="E143" s="115">
        <v>3000</v>
      </c>
    </row>
    <row r="144" spans="1:5" x14ac:dyDescent="0.3">
      <c r="A144" s="86" t="s">
        <v>210</v>
      </c>
      <c r="B144" s="111"/>
      <c r="C144" s="111"/>
      <c r="D144" s="117"/>
      <c r="E144" s="115"/>
    </row>
    <row r="145" spans="1:8" x14ac:dyDescent="0.3">
      <c r="A145" s="86" t="s">
        <v>211</v>
      </c>
      <c r="B145" s="111"/>
      <c r="C145" s="111"/>
      <c r="D145" s="111"/>
      <c r="E145" s="115"/>
    </row>
    <row r="146" spans="1:8" x14ac:dyDescent="0.3">
      <c r="A146" s="86" t="s">
        <v>212</v>
      </c>
      <c r="B146" s="111"/>
      <c r="C146" s="111"/>
      <c r="D146" s="111"/>
      <c r="E146" s="115">
        <v>442</v>
      </c>
    </row>
    <row r="147" spans="1:8" x14ac:dyDescent="0.3">
      <c r="A147" s="86" t="s">
        <v>38</v>
      </c>
      <c r="B147" s="111"/>
      <c r="C147" s="111"/>
      <c r="D147" s="111"/>
      <c r="E147" s="115"/>
    </row>
    <row r="148" spans="1:8" x14ac:dyDescent="0.3">
      <c r="A148" s="86" t="s">
        <v>213</v>
      </c>
      <c r="B148" s="111"/>
      <c r="C148" s="111"/>
      <c r="D148" s="111"/>
      <c r="E148" s="115" t="s">
        <v>277</v>
      </c>
    </row>
    <row r="149" spans="1:8" x14ac:dyDescent="0.3">
      <c r="A149" s="86" t="s">
        <v>214</v>
      </c>
      <c r="B149" s="111"/>
      <c r="C149" s="111"/>
      <c r="D149" s="111"/>
      <c r="E149" s="118">
        <v>100</v>
      </c>
    </row>
    <row r="150" spans="1:8" x14ac:dyDescent="0.3">
      <c r="A150" s="86" t="s">
        <v>215</v>
      </c>
      <c r="B150" s="111"/>
      <c r="C150" s="111"/>
      <c r="D150" s="111"/>
      <c r="E150" s="115"/>
    </row>
    <row r="151" spans="1:8" x14ac:dyDescent="0.3">
      <c r="A151" s="86" t="s">
        <v>216</v>
      </c>
      <c r="B151" s="111"/>
      <c r="C151" s="111"/>
      <c r="D151" s="111"/>
      <c r="E151" s="115"/>
    </row>
    <row r="152" spans="1:8" x14ac:dyDescent="0.3">
      <c r="A152" s="86" t="s">
        <v>217</v>
      </c>
      <c r="B152" s="111"/>
      <c r="C152" s="111"/>
      <c r="D152" s="111"/>
      <c r="E152" s="115"/>
    </row>
    <row r="153" spans="1:8" x14ac:dyDescent="0.3">
      <c r="A153" s="86" t="s">
        <v>237</v>
      </c>
      <c r="B153" s="111"/>
      <c r="C153" s="111"/>
      <c r="D153" s="111"/>
      <c r="E153" s="115"/>
      <c r="H153" s="119"/>
    </row>
    <row r="154" spans="1:8" x14ac:dyDescent="0.3">
      <c r="A154" s="86" t="s">
        <v>238</v>
      </c>
      <c r="B154" s="111"/>
      <c r="C154" s="111"/>
      <c r="D154" s="111"/>
      <c r="E154" s="115">
        <v>1000</v>
      </c>
      <c r="H154" s="119"/>
    </row>
    <row r="155" spans="1:8" x14ac:dyDescent="0.3">
      <c r="A155" s="86" t="s">
        <v>218</v>
      </c>
      <c r="B155" s="111"/>
      <c r="C155" s="111"/>
      <c r="D155" s="111"/>
      <c r="E155" s="115">
        <v>100</v>
      </c>
    </row>
    <row r="156" spans="1:8" x14ac:dyDescent="0.3">
      <c r="A156" s="120" t="s">
        <v>219</v>
      </c>
      <c r="B156" s="121"/>
      <c r="C156" s="121"/>
      <c r="D156" s="111"/>
      <c r="E156" s="115"/>
    </row>
    <row r="157" spans="1:8" x14ac:dyDescent="0.3">
      <c r="A157" s="85" t="s">
        <v>220</v>
      </c>
      <c r="B157" s="122">
        <f>SUM(B51:B156)</f>
        <v>31704.65</v>
      </c>
      <c r="C157" s="122">
        <f t="shared" ref="C157:E157" si="0">SUM(C51:C156)</f>
        <v>31017.700000000008</v>
      </c>
      <c r="D157" s="122">
        <f t="shared" si="0"/>
        <v>686.95</v>
      </c>
      <c r="E157" s="122">
        <f t="shared" si="0"/>
        <v>50719.5</v>
      </c>
    </row>
    <row r="158" spans="1:8" x14ac:dyDescent="0.3">
      <c r="A158" s="85"/>
      <c r="B158" s="122"/>
      <c r="C158" s="122"/>
      <c r="D158" s="122"/>
      <c r="E158" s="122"/>
    </row>
    <row r="159" spans="1:8" x14ac:dyDescent="0.3">
      <c r="A159" s="135"/>
      <c r="B159" s="136"/>
      <c r="C159" s="136"/>
      <c r="D159" s="137"/>
      <c r="E159" s="137"/>
    </row>
    <row r="160" spans="1:8" x14ac:dyDescent="0.3">
      <c r="A160" s="85" t="s">
        <v>221</v>
      </c>
      <c r="B160" s="111"/>
      <c r="C160" s="111"/>
      <c r="D160" s="111"/>
      <c r="E160" s="123"/>
    </row>
    <row r="161" spans="1:5" x14ac:dyDescent="0.3">
      <c r="A161" s="127" t="s">
        <v>239</v>
      </c>
      <c r="B161" s="111"/>
      <c r="C161" s="111"/>
      <c r="D161" s="111"/>
      <c r="E161" s="115"/>
    </row>
    <row r="162" spans="1:5" x14ac:dyDescent="0.3">
      <c r="A162" s="86" t="s">
        <v>240</v>
      </c>
      <c r="B162" s="89"/>
      <c r="C162" s="111"/>
      <c r="D162" s="111"/>
      <c r="E162" s="115"/>
    </row>
    <row r="163" spans="1:5" x14ac:dyDescent="0.3">
      <c r="A163" s="86" t="s">
        <v>28</v>
      </c>
      <c r="B163" s="89"/>
      <c r="C163" s="111"/>
      <c r="D163" s="111"/>
      <c r="E163" s="115"/>
    </row>
    <row r="164" spans="1:5" x14ac:dyDescent="0.3">
      <c r="A164" s="86"/>
      <c r="B164" s="86"/>
      <c r="E164" s="124"/>
    </row>
    <row r="165" spans="1:5" x14ac:dyDescent="0.3">
      <c r="A165" s="85" t="s">
        <v>78</v>
      </c>
      <c r="B165" s="86"/>
      <c r="E165" s="124"/>
    </row>
    <row r="166" spans="1:5" x14ac:dyDescent="0.3">
      <c r="A166" s="86" t="s">
        <v>39</v>
      </c>
      <c r="B166" s="131">
        <v>914.89</v>
      </c>
      <c r="C166" s="117">
        <v>914.89</v>
      </c>
      <c r="E166" s="124"/>
    </row>
    <row r="167" spans="1:5" x14ac:dyDescent="0.3">
      <c r="A167" s="86" t="s">
        <v>222</v>
      </c>
      <c r="B167" s="86"/>
      <c r="E167" s="124"/>
    </row>
    <row r="168" spans="1:5" x14ac:dyDescent="0.3">
      <c r="A168" s="86" t="s">
        <v>250</v>
      </c>
      <c r="B168" s="86"/>
      <c r="E168" s="130">
        <v>200</v>
      </c>
    </row>
    <row r="169" spans="1:5" x14ac:dyDescent="0.3">
      <c r="A169" s="86"/>
      <c r="B169" s="86"/>
      <c r="E169" s="129"/>
    </row>
    <row r="170" spans="1:5" x14ac:dyDescent="0.3">
      <c r="A170" s="85" t="s">
        <v>241</v>
      </c>
      <c r="B170" s="86"/>
      <c r="E170" s="124"/>
    </row>
    <row r="171" spans="1:5" x14ac:dyDescent="0.3">
      <c r="A171" s="86" t="s">
        <v>19</v>
      </c>
      <c r="B171" s="86"/>
      <c r="E171" s="124"/>
    </row>
    <row r="172" spans="1:5" x14ac:dyDescent="0.3">
      <c r="A172" s="86" t="s">
        <v>223</v>
      </c>
      <c r="B172" s="89"/>
      <c r="C172" s="111"/>
      <c r="D172" s="111"/>
      <c r="E172" s="115"/>
    </row>
    <row r="173" spans="1:5" x14ac:dyDescent="0.3">
      <c r="A173" s="86"/>
      <c r="B173" s="89"/>
      <c r="C173" s="111"/>
      <c r="D173" s="111"/>
      <c r="E173" s="115"/>
    </row>
    <row r="174" spans="1:5" x14ac:dyDescent="0.3">
      <c r="A174" s="85" t="s">
        <v>242</v>
      </c>
      <c r="B174" s="89"/>
      <c r="C174" s="111"/>
      <c r="D174" s="111"/>
      <c r="E174" s="115"/>
    </row>
    <row r="175" spans="1:5" x14ac:dyDescent="0.3">
      <c r="A175" s="86" t="s">
        <v>224</v>
      </c>
      <c r="B175" s="89"/>
      <c r="C175" s="111"/>
      <c r="D175" s="111"/>
      <c r="E175" s="115"/>
    </row>
    <row r="176" spans="1:5" x14ac:dyDescent="0.3">
      <c r="A176" s="86" t="s">
        <v>225</v>
      </c>
      <c r="B176" s="89">
        <v>10620</v>
      </c>
      <c r="C176" s="111">
        <v>10620</v>
      </c>
      <c r="D176" s="111"/>
      <c r="E176" s="115"/>
    </row>
    <row r="177" spans="1:6" x14ac:dyDescent="0.3">
      <c r="A177" s="86" t="s">
        <v>413</v>
      </c>
      <c r="B177" s="89">
        <v>666.9</v>
      </c>
      <c r="C177" s="111">
        <v>555.75</v>
      </c>
      <c r="D177" s="111">
        <v>111.15</v>
      </c>
      <c r="E177" s="115"/>
    </row>
    <row r="178" spans="1:6" x14ac:dyDescent="0.3">
      <c r="A178" s="86" t="s">
        <v>420</v>
      </c>
      <c r="B178" s="89">
        <v>150</v>
      </c>
      <c r="C178" s="111">
        <v>150</v>
      </c>
      <c r="D178" s="111"/>
      <c r="E178" s="115"/>
    </row>
    <row r="179" spans="1:6" x14ac:dyDescent="0.3">
      <c r="A179" s="86"/>
      <c r="B179" s="89"/>
      <c r="C179" s="111"/>
      <c r="D179" s="111"/>
      <c r="E179" s="115"/>
    </row>
    <row r="180" spans="1:6" x14ac:dyDescent="0.3">
      <c r="A180" s="85" t="s">
        <v>243</v>
      </c>
      <c r="B180" s="89"/>
      <c r="C180" s="111"/>
      <c r="D180" s="111"/>
      <c r="E180" s="115"/>
    </row>
    <row r="181" spans="1:6" x14ac:dyDescent="0.3">
      <c r="A181" s="86" t="s">
        <v>244</v>
      </c>
      <c r="B181" s="89"/>
      <c r="C181" s="111"/>
      <c r="D181" s="111"/>
      <c r="E181" s="115"/>
    </row>
    <row r="182" spans="1:6" x14ac:dyDescent="0.3">
      <c r="A182" s="86" t="s">
        <v>245</v>
      </c>
      <c r="B182" s="89"/>
      <c r="C182" s="111"/>
      <c r="D182" s="111"/>
      <c r="E182" s="115"/>
    </row>
    <row r="183" spans="1:6" x14ac:dyDescent="0.3">
      <c r="A183" s="86" t="s">
        <v>419</v>
      </c>
      <c r="B183" s="89">
        <v>1900</v>
      </c>
      <c r="C183" s="111">
        <v>1900</v>
      </c>
      <c r="D183" s="111"/>
      <c r="E183" s="115"/>
    </row>
    <row r="184" spans="1:6" x14ac:dyDescent="0.3">
      <c r="A184" s="86" t="s">
        <v>246</v>
      </c>
      <c r="B184" s="89">
        <v>460.52</v>
      </c>
      <c r="C184" s="117">
        <v>460.52</v>
      </c>
      <c r="D184" s="117"/>
      <c r="E184" s="115"/>
    </row>
    <row r="185" spans="1:6" x14ac:dyDescent="0.3">
      <c r="A185" s="86"/>
      <c r="B185" s="88"/>
      <c r="C185" s="122"/>
      <c r="D185" s="122"/>
      <c r="E185" s="115"/>
    </row>
    <row r="186" spans="1:6" x14ac:dyDescent="0.3">
      <c r="A186" s="85" t="s">
        <v>247</v>
      </c>
      <c r="B186" s="86"/>
      <c r="C186" s="117"/>
      <c r="D186" s="117"/>
      <c r="E186" s="115"/>
    </row>
    <row r="187" spans="1:6" x14ac:dyDescent="0.3">
      <c r="A187" s="86" t="s">
        <v>248</v>
      </c>
      <c r="B187" s="86"/>
      <c r="C187" s="117"/>
      <c r="D187" s="125"/>
      <c r="E187" s="115"/>
    </row>
    <row r="188" spans="1:6" x14ac:dyDescent="0.3">
      <c r="A188" s="86"/>
      <c r="B188" s="86"/>
    </row>
    <row r="189" spans="1:6" x14ac:dyDescent="0.3">
      <c r="A189" s="85" t="s">
        <v>249</v>
      </c>
      <c r="B189" s="128">
        <f>SUM(B162:B187)</f>
        <v>14712.31</v>
      </c>
      <c r="C189" s="128">
        <f t="shared" ref="C189:E189" si="1">SUM(C162:C187)</f>
        <v>14601.16</v>
      </c>
      <c r="D189" s="128">
        <f t="shared" si="1"/>
        <v>111.15</v>
      </c>
      <c r="E189" s="128">
        <f t="shared" si="1"/>
        <v>200</v>
      </c>
    </row>
    <row r="190" spans="1:6" x14ac:dyDescent="0.3">
      <c r="A190" s="86"/>
      <c r="B190" s="86"/>
      <c r="C190" s="86"/>
      <c r="D190" s="86"/>
      <c r="E190" s="86"/>
    </row>
    <row r="191" spans="1:6" x14ac:dyDescent="0.3">
      <c r="A191" s="106" t="s">
        <v>251</v>
      </c>
      <c r="B191" s="132">
        <f>SUM(B157)+B189</f>
        <v>46416.959999999999</v>
      </c>
      <c r="C191" s="132">
        <f t="shared" ref="C191:E191" si="2">SUM(C157)+C189</f>
        <v>45618.860000000008</v>
      </c>
      <c r="D191" s="132">
        <f t="shared" si="2"/>
        <v>798.1</v>
      </c>
      <c r="E191" s="132">
        <f t="shared" si="2"/>
        <v>50919.5</v>
      </c>
    </row>
    <row r="192" spans="1:6" x14ac:dyDescent="0.3">
      <c r="A192" s="86"/>
      <c r="B192" s="86"/>
      <c r="C192" s="86"/>
      <c r="D192" s="86"/>
      <c r="E192" s="133">
        <v>50920</v>
      </c>
      <c r="F192" s="169" t="s">
        <v>252</v>
      </c>
    </row>
    <row r="193" spans="1:5" x14ac:dyDescent="0.3">
      <c r="A193" s="86"/>
      <c r="B193" s="86"/>
      <c r="C193" s="86"/>
      <c r="D193" s="86"/>
      <c r="E193" s="1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DCFB-A686-447E-95B0-FC66DDDBF266}">
  <dimension ref="A1:I68"/>
  <sheetViews>
    <sheetView topLeftCell="A13" workbookViewId="0">
      <selection activeCell="C11" sqref="C11"/>
    </sheetView>
  </sheetViews>
  <sheetFormatPr defaultRowHeight="14.4" x14ac:dyDescent="0.3"/>
  <cols>
    <col min="1" max="1" width="44.109375" customWidth="1"/>
    <col min="2" max="2" width="12.21875" customWidth="1"/>
    <col min="3" max="3" width="28.6640625" customWidth="1"/>
    <col min="6" max="6" width="19.77734375" customWidth="1"/>
    <col min="7" max="7" width="10.44140625" bestFit="1" customWidth="1"/>
    <col min="9" max="9" width="15.6640625" customWidth="1"/>
  </cols>
  <sheetData>
    <row r="1" spans="1:9" x14ac:dyDescent="0.3">
      <c r="A1" s="1" t="s">
        <v>49</v>
      </c>
      <c r="B1" s="2"/>
    </row>
    <row r="2" spans="1:9" x14ac:dyDescent="0.3">
      <c r="A2" s="3">
        <v>45992</v>
      </c>
      <c r="B2" s="2"/>
    </row>
    <row r="3" spans="1:9" x14ac:dyDescent="0.3">
      <c r="A3" s="4" t="s">
        <v>0</v>
      </c>
      <c r="B3" s="5" t="s">
        <v>1</v>
      </c>
      <c r="C3" s="6"/>
      <c r="E3" t="s">
        <v>2</v>
      </c>
    </row>
    <row r="4" spans="1:9" x14ac:dyDescent="0.3">
      <c r="A4" s="146" t="s">
        <v>425</v>
      </c>
      <c r="B4" s="8">
        <v>179</v>
      </c>
      <c r="C4" s="9" t="s">
        <v>335</v>
      </c>
      <c r="E4" t="s">
        <v>3</v>
      </c>
    </row>
    <row r="5" spans="1:9" x14ac:dyDescent="0.3">
      <c r="A5" s="146" t="s">
        <v>426</v>
      </c>
      <c r="B5" s="8">
        <v>105.57</v>
      </c>
      <c r="C5" s="9" t="s">
        <v>427</v>
      </c>
    </row>
    <row r="6" spans="1:9" x14ac:dyDescent="0.3">
      <c r="A6" s="146" t="s">
        <v>429</v>
      </c>
      <c r="B6" s="160">
        <v>442</v>
      </c>
      <c r="C6" s="9" t="s">
        <v>430</v>
      </c>
      <c r="E6" s="14" t="s">
        <v>4</v>
      </c>
      <c r="F6" s="14" t="s">
        <v>5</v>
      </c>
      <c r="G6" s="14" t="s">
        <v>6</v>
      </c>
      <c r="I6" s="1" t="s">
        <v>7</v>
      </c>
    </row>
    <row r="7" spans="1:9" x14ac:dyDescent="0.3">
      <c r="A7" s="146"/>
      <c r="B7" s="161">
        <f>SUM(B4:B6)</f>
        <v>726.56999999999994</v>
      </c>
      <c r="C7" s="9"/>
      <c r="E7" s="17"/>
      <c r="F7" s="18"/>
      <c r="G7" s="19"/>
      <c r="I7" s="19"/>
    </row>
    <row r="8" spans="1:9" x14ac:dyDescent="0.3">
      <c r="A8" s="147"/>
      <c r="B8" s="162"/>
      <c r="C8" s="9"/>
      <c r="E8" s="17">
        <v>2548</v>
      </c>
      <c r="F8" s="18" t="s">
        <v>422</v>
      </c>
      <c r="G8" s="19">
        <v>200</v>
      </c>
      <c r="I8" s="19">
        <v>200</v>
      </c>
    </row>
    <row r="9" spans="1:9" x14ac:dyDescent="0.3">
      <c r="A9" s="4" t="s">
        <v>8</v>
      </c>
      <c r="B9" s="15"/>
      <c r="C9" s="16"/>
      <c r="E9" s="17"/>
      <c r="F9" s="17"/>
      <c r="G9" s="68"/>
      <c r="H9" s="69"/>
      <c r="I9" s="68"/>
    </row>
    <row r="10" spans="1:9" x14ac:dyDescent="0.3">
      <c r="A10" s="16" t="s">
        <v>422</v>
      </c>
      <c r="B10" s="15">
        <v>200</v>
      </c>
      <c r="C10" s="16" t="s">
        <v>9</v>
      </c>
      <c r="E10" s="17">
        <v>2549</v>
      </c>
      <c r="F10" s="17" t="s">
        <v>433</v>
      </c>
      <c r="G10" s="68">
        <v>500</v>
      </c>
      <c r="H10" s="69"/>
      <c r="I10" s="68">
        <v>500</v>
      </c>
    </row>
    <row r="11" spans="1:9" x14ac:dyDescent="0.3">
      <c r="A11" s="16" t="s">
        <v>423</v>
      </c>
      <c r="B11" s="15">
        <v>500</v>
      </c>
      <c r="C11" s="16" t="s">
        <v>9</v>
      </c>
      <c r="E11" s="17"/>
      <c r="F11" s="17"/>
      <c r="G11" s="68"/>
      <c r="H11" s="69"/>
      <c r="I11" s="68"/>
    </row>
    <row r="12" spans="1:9" x14ac:dyDescent="0.3">
      <c r="A12" s="16" t="s">
        <v>424</v>
      </c>
      <c r="B12" s="15">
        <v>25</v>
      </c>
      <c r="C12" s="16" t="s">
        <v>9</v>
      </c>
      <c r="E12" s="17">
        <v>2550</v>
      </c>
      <c r="F12" s="17" t="s">
        <v>82</v>
      </c>
      <c r="G12" s="68">
        <v>25</v>
      </c>
      <c r="H12" s="69"/>
      <c r="I12" s="68">
        <v>25</v>
      </c>
    </row>
    <row r="13" spans="1:9" x14ac:dyDescent="0.3">
      <c r="A13" s="16" t="s">
        <v>410</v>
      </c>
      <c r="B13" s="15">
        <v>50.19</v>
      </c>
      <c r="C13" s="16" t="s">
        <v>78</v>
      </c>
      <c r="E13" s="17"/>
      <c r="F13" s="17"/>
      <c r="G13" s="68"/>
      <c r="H13" s="69"/>
      <c r="I13" s="68"/>
    </row>
    <row r="14" spans="1:9" x14ac:dyDescent="0.3">
      <c r="A14" s="16" t="s">
        <v>11</v>
      </c>
      <c r="B14" s="21">
        <v>1255.2</v>
      </c>
      <c r="C14" s="16" t="s">
        <v>9</v>
      </c>
      <c r="E14" s="17">
        <v>2551</v>
      </c>
      <c r="F14" s="17" t="s">
        <v>434</v>
      </c>
      <c r="G14" s="68">
        <v>50.19</v>
      </c>
      <c r="H14" s="69"/>
      <c r="I14" s="68">
        <v>50.19</v>
      </c>
    </row>
    <row r="15" spans="1:9" x14ac:dyDescent="0.3">
      <c r="A15" s="16" t="s">
        <v>12</v>
      </c>
      <c r="B15" s="21">
        <v>30.12</v>
      </c>
      <c r="C15" s="16" t="s">
        <v>9</v>
      </c>
      <c r="E15" s="17"/>
      <c r="F15" s="17"/>
      <c r="G15" s="68"/>
      <c r="H15" s="69"/>
      <c r="I15" s="68"/>
    </row>
    <row r="16" spans="1:9" x14ac:dyDescent="0.3">
      <c r="A16" s="16" t="s">
        <v>13</v>
      </c>
      <c r="B16" s="22">
        <v>35</v>
      </c>
      <c r="C16" s="9" t="s">
        <v>9</v>
      </c>
      <c r="E16" s="17">
        <v>2552</v>
      </c>
      <c r="F16" s="17" t="s">
        <v>69</v>
      </c>
      <c r="G16" s="68">
        <v>1255.2</v>
      </c>
      <c r="I16" s="68"/>
    </row>
    <row r="17" spans="1:9" x14ac:dyDescent="0.3">
      <c r="A17" s="16" t="s">
        <v>381</v>
      </c>
      <c r="B17" s="22">
        <v>16.79</v>
      </c>
      <c r="C17" s="9" t="s">
        <v>9</v>
      </c>
      <c r="E17" s="17"/>
      <c r="F17" s="17"/>
      <c r="G17" s="68">
        <v>30.12</v>
      </c>
      <c r="H17" s="69"/>
      <c r="I17" s="68"/>
    </row>
    <row r="18" spans="1:9" x14ac:dyDescent="0.3">
      <c r="A18" s="16" t="s">
        <v>411</v>
      </c>
      <c r="B18" s="21">
        <v>389.16</v>
      </c>
      <c r="C18" s="9" t="s">
        <v>10</v>
      </c>
      <c r="E18" s="17"/>
      <c r="G18" s="84">
        <v>35</v>
      </c>
      <c r="H18" s="69"/>
      <c r="I18" s="84"/>
    </row>
    <row r="19" spans="1:9" x14ac:dyDescent="0.3">
      <c r="A19" s="16" t="s">
        <v>428</v>
      </c>
      <c r="B19" s="139">
        <v>823.07</v>
      </c>
      <c r="C19" s="81" t="s">
        <v>9</v>
      </c>
      <c r="E19" s="17"/>
      <c r="F19" s="17"/>
      <c r="G19" s="68">
        <v>16.79</v>
      </c>
      <c r="H19" s="69"/>
      <c r="I19" s="68">
        <f>SUM(G16:G19)</f>
        <v>1337.11</v>
      </c>
    </row>
    <row r="20" spans="1:9" x14ac:dyDescent="0.3">
      <c r="A20" s="16" t="s">
        <v>436</v>
      </c>
      <c r="B20" s="139">
        <v>1440</v>
      </c>
      <c r="C20" s="81" t="s">
        <v>9</v>
      </c>
      <c r="E20" s="17"/>
      <c r="F20" s="17"/>
      <c r="G20" s="68"/>
      <c r="H20" s="69"/>
      <c r="I20" s="68"/>
    </row>
    <row r="21" spans="1:9" x14ac:dyDescent="0.3">
      <c r="A21" s="16"/>
      <c r="B21" s="139"/>
      <c r="C21" s="16"/>
      <c r="E21" s="171">
        <v>2553</v>
      </c>
      <c r="F21" s="171" t="s">
        <v>70</v>
      </c>
      <c r="G21" s="68">
        <v>389.16</v>
      </c>
      <c r="H21" s="69"/>
      <c r="I21" s="68">
        <v>389.16</v>
      </c>
    </row>
    <row r="22" spans="1:9" x14ac:dyDescent="0.3">
      <c r="A22" s="66"/>
      <c r="B22" s="153">
        <f>SUM(B10:B21)</f>
        <v>4764.5300000000007</v>
      </c>
      <c r="E22" s="17"/>
      <c r="F22" s="17"/>
      <c r="G22" s="69"/>
      <c r="H22" s="69"/>
      <c r="I22" s="69"/>
    </row>
    <row r="23" spans="1:9" x14ac:dyDescent="0.3">
      <c r="B23" s="25"/>
      <c r="E23" s="17">
        <v>2554</v>
      </c>
      <c r="F23" s="17" t="s">
        <v>273</v>
      </c>
      <c r="G23" s="69">
        <v>823.07</v>
      </c>
      <c r="H23" s="69"/>
      <c r="I23" s="69">
        <v>823.07</v>
      </c>
    </row>
    <row r="24" spans="1:9" ht="15" thickBot="1" x14ac:dyDescent="0.35">
      <c r="B24" s="25"/>
      <c r="E24" s="17"/>
      <c r="F24" s="17"/>
      <c r="G24" s="69"/>
      <c r="H24" s="69"/>
      <c r="I24" s="69"/>
    </row>
    <row r="25" spans="1:9" x14ac:dyDescent="0.3">
      <c r="A25" s="78" t="s">
        <v>412</v>
      </c>
      <c r="C25" s="28"/>
      <c r="E25" s="17">
        <v>2555</v>
      </c>
      <c r="F25" s="17" t="s">
        <v>437</v>
      </c>
      <c r="G25" s="68">
        <v>1440</v>
      </c>
      <c r="H25" s="69"/>
      <c r="I25" s="68">
        <v>1440</v>
      </c>
    </row>
    <row r="26" spans="1:9" ht="15" thickBot="1" x14ac:dyDescent="0.35">
      <c r="A26" s="174" t="s">
        <v>14</v>
      </c>
      <c r="B26" s="176">
        <v>34101.550000000003</v>
      </c>
      <c r="C26" s="28"/>
      <c r="E26" s="17"/>
      <c r="F26" s="17" t="s">
        <v>438</v>
      </c>
      <c r="G26" s="68"/>
      <c r="H26" s="69"/>
      <c r="I26" s="70"/>
    </row>
    <row r="27" spans="1:9" ht="15" thickBot="1" x14ac:dyDescent="0.35">
      <c r="A27" s="175" t="s">
        <v>15</v>
      </c>
      <c r="B27" s="177">
        <v>20449.48</v>
      </c>
      <c r="C27" s="28"/>
      <c r="E27" s="17"/>
      <c r="G27" s="68"/>
      <c r="I27" s="172">
        <f>SUM(I8:I25)</f>
        <v>4764.5300000000007</v>
      </c>
    </row>
    <row r="28" spans="1:9" ht="15" thickBot="1" x14ac:dyDescent="0.35">
      <c r="A28" s="34" t="s">
        <v>16</v>
      </c>
      <c r="B28" s="173">
        <f>SUM(B26:B27)</f>
        <v>54551.03</v>
      </c>
      <c r="C28" s="28"/>
      <c r="E28" s="17"/>
      <c r="G28" s="84"/>
      <c r="H28" s="84"/>
      <c r="I28" s="166"/>
    </row>
    <row r="29" spans="1:9" ht="15" thickBot="1" x14ac:dyDescent="0.35">
      <c r="A29" s="36"/>
      <c r="B29" s="37"/>
      <c r="C29" s="140"/>
      <c r="E29" s="17"/>
      <c r="I29" s="141"/>
    </row>
    <row r="30" spans="1:9" ht="15" thickBot="1" x14ac:dyDescent="0.35">
      <c r="A30" s="76" t="s">
        <v>275</v>
      </c>
      <c r="C30" s="28"/>
      <c r="I30" s="141"/>
    </row>
    <row r="31" spans="1:9" ht="15" thickBot="1" x14ac:dyDescent="0.35">
      <c r="A31" s="77" t="s">
        <v>17</v>
      </c>
      <c r="B31" s="42">
        <v>85498.5</v>
      </c>
      <c r="C31" s="28"/>
    </row>
    <row r="32" spans="1:9" x14ac:dyDescent="0.3">
      <c r="A32" s="45"/>
      <c r="B32" s="46"/>
      <c r="C32" s="28"/>
    </row>
    <row r="33" spans="1:6" x14ac:dyDescent="0.3">
      <c r="A33" s="45"/>
      <c r="B33" s="46"/>
      <c r="C33" s="28"/>
    </row>
    <row r="34" spans="1:6" x14ac:dyDescent="0.3">
      <c r="A34" s="45"/>
      <c r="B34" s="46"/>
      <c r="C34" s="28"/>
    </row>
    <row r="35" spans="1:6" x14ac:dyDescent="0.3">
      <c r="A35" s="47"/>
      <c r="B35" s="2"/>
      <c r="C35" s="48"/>
    </row>
    <row r="36" spans="1:6" x14ac:dyDescent="0.3">
      <c r="A36" s="75" t="s">
        <v>18</v>
      </c>
      <c r="B36" s="16"/>
      <c r="C36" s="48"/>
    </row>
    <row r="37" spans="1:6" x14ac:dyDescent="0.3">
      <c r="A37" s="16" t="s">
        <v>19</v>
      </c>
      <c r="B37" s="51">
        <v>954.26</v>
      </c>
      <c r="C37" s="48"/>
    </row>
    <row r="38" spans="1:6" x14ac:dyDescent="0.3">
      <c r="A38" s="7" t="s">
        <v>20</v>
      </c>
      <c r="B38" s="53">
        <v>12482.69</v>
      </c>
      <c r="C38" s="48"/>
    </row>
    <row r="39" spans="1:6" x14ac:dyDescent="0.3">
      <c r="A39" s="7" t="s">
        <v>21</v>
      </c>
      <c r="B39" s="53">
        <v>10265.98</v>
      </c>
      <c r="C39" s="48"/>
    </row>
    <row r="40" spans="1:6" x14ac:dyDescent="0.3">
      <c r="A40" s="16" t="s">
        <v>22</v>
      </c>
      <c r="B40" s="54">
        <v>757.5</v>
      </c>
      <c r="C40" s="55"/>
    </row>
    <row r="41" spans="1:6" x14ac:dyDescent="0.3">
      <c r="A41" s="7" t="s">
        <v>23</v>
      </c>
      <c r="B41" s="56">
        <v>533.09</v>
      </c>
      <c r="C41" s="55"/>
      <c r="F41" s="2"/>
    </row>
    <row r="42" spans="1:6" x14ac:dyDescent="0.3">
      <c r="A42" s="16" t="s">
        <v>26</v>
      </c>
      <c r="B42" s="56">
        <v>49.7</v>
      </c>
      <c r="C42" s="59" t="s">
        <v>27</v>
      </c>
      <c r="F42" s="2"/>
    </row>
    <row r="43" spans="1:6" x14ac:dyDescent="0.3">
      <c r="A43" s="16" t="s">
        <v>28</v>
      </c>
      <c r="B43" s="56">
        <v>382.63</v>
      </c>
      <c r="C43" s="55"/>
      <c r="E43" s="2"/>
      <c r="F43" s="43"/>
    </row>
    <row r="44" spans="1:6" x14ac:dyDescent="0.3">
      <c r="A44" s="16" t="s">
        <v>29</v>
      </c>
      <c r="B44" s="56">
        <v>115.45</v>
      </c>
      <c r="C44" s="55"/>
      <c r="E44" s="43"/>
      <c r="F44" s="119"/>
    </row>
    <row r="45" spans="1:6" x14ac:dyDescent="0.3">
      <c r="A45" s="16" t="s">
        <v>30</v>
      </c>
      <c r="B45" s="56">
        <v>2479.84</v>
      </c>
      <c r="C45" s="55"/>
      <c r="E45" s="2"/>
      <c r="F45" s="2"/>
    </row>
    <row r="46" spans="1:6" x14ac:dyDescent="0.3">
      <c r="A46" s="16" t="s">
        <v>33</v>
      </c>
      <c r="B46" s="56">
        <v>330.89</v>
      </c>
      <c r="C46" s="55" t="s">
        <v>390</v>
      </c>
      <c r="F46" s="43"/>
    </row>
    <row r="47" spans="1:6" x14ac:dyDescent="0.3">
      <c r="A47" s="16" t="s">
        <v>35</v>
      </c>
      <c r="B47" s="56">
        <v>625</v>
      </c>
      <c r="C47" s="55" t="s">
        <v>390</v>
      </c>
      <c r="E47" s="2"/>
      <c r="F47" s="2"/>
    </row>
    <row r="48" spans="1:6" x14ac:dyDescent="0.3">
      <c r="A48" s="16" t="s">
        <v>37</v>
      </c>
      <c r="B48" s="163">
        <v>-315</v>
      </c>
      <c r="C48" s="55" t="s">
        <v>390</v>
      </c>
      <c r="F48" s="2"/>
    </row>
    <row r="49" spans="1:6" x14ac:dyDescent="0.3">
      <c r="A49" s="16" t="s">
        <v>38</v>
      </c>
      <c r="B49" s="56">
        <v>6000</v>
      </c>
      <c r="C49" s="55"/>
      <c r="F49" s="2"/>
    </row>
    <row r="50" spans="1:6" x14ac:dyDescent="0.3">
      <c r="A50" s="16" t="s">
        <v>39</v>
      </c>
      <c r="B50" s="60">
        <v>589.33000000000004</v>
      </c>
      <c r="C50" s="61"/>
      <c r="F50" s="43"/>
    </row>
    <row r="51" spans="1:6" x14ac:dyDescent="0.3">
      <c r="A51" s="16" t="s">
        <v>431</v>
      </c>
      <c r="B51" s="60">
        <v>105.57</v>
      </c>
      <c r="C51" s="61"/>
      <c r="F51" s="43"/>
    </row>
    <row r="52" spans="1:6" ht="15" thickBot="1" x14ac:dyDescent="0.35">
      <c r="A52" s="14" t="s">
        <v>40</v>
      </c>
      <c r="B52" s="62">
        <f>SUM(B37:B51)</f>
        <v>35356.93</v>
      </c>
      <c r="C52" s="55"/>
      <c r="F52" s="43"/>
    </row>
    <row r="53" spans="1:6" x14ac:dyDescent="0.3">
      <c r="A53" s="14"/>
      <c r="B53" s="63"/>
      <c r="C53" s="55"/>
    </row>
    <row r="54" spans="1:6" x14ac:dyDescent="0.3">
      <c r="A54" s="1" t="s">
        <v>308</v>
      </c>
      <c r="C54" s="2"/>
      <c r="F54" s="43"/>
    </row>
    <row r="55" spans="1:6" x14ac:dyDescent="0.3">
      <c r="A55" s="1" t="s">
        <v>435</v>
      </c>
    </row>
    <row r="57" spans="1:6" x14ac:dyDescent="0.3">
      <c r="A57" s="64" t="s">
        <v>41</v>
      </c>
      <c r="B57" s="165"/>
      <c r="C57" s="23"/>
    </row>
    <row r="58" spans="1:6" x14ac:dyDescent="0.3">
      <c r="A58" s="65" t="s">
        <v>42</v>
      </c>
      <c r="C58" s="66"/>
    </row>
    <row r="59" spans="1:6" x14ac:dyDescent="0.3">
      <c r="A59" s="65" t="s">
        <v>43</v>
      </c>
      <c r="C59" s="66"/>
    </row>
    <row r="60" spans="1:6" x14ac:dyDescent="0.3">
      <c r="A60" s="65" t="s">
        <v>44</v>
      </c>
      <c r="C60" s="66"/>
    </row>
    <row r="61" spans="1:6" x14ac:dyDescent="0.3">
      <c r="A61" s="65"/>
      <c r="C61" s="66"/>
    </row>
    <row r="62" spans="1:6" x14ac:dyDescent="0.3">
      <c r="A62" s="65" t="s">
        <v>383</v>
      </c>
      <c r="C62" s="66"/>
    </row>
    <row r="63" spans="1:6" x14ac:dyDescent="0.3">
      <c r="A63" s="65" t="s">
        <v>46</v>
      </c>
      <c r="C63" s="66"/>
    </row>
    <row r="64" spans="1:6" x14ac:dyDescent="0.3">
      <c r="A64" s="65" t="s">
        <v>47</v>
      </c>
      <c r="C64" s="66"/>
    </row>
    <row r="65" spans="1:3" x14ac:dyDescent="0.3">
      <c r="A65" s="65" t="s">
        <v>48</v>
      </c>
      <c r="C65" s="66"/>
    </row>
    <row r="66" spans="1:3" x14ac:dyDescent="0.3">
      <c r="A66" s="65"/>
      <c r="C66" s="66"/>
    </row>
    <row r="67" spans="1:3" x14ac:dyDescent="0.3">
      <c r="A67" s="65" t="s">
        <v>432</v>
      </c>
      <c r="C67" s="66"/>
    </row>
    <row r="68" spans="1:3" x14ac:dyDescent="0.3">
      <c r="A68" s="74"/>
      <c r="B68" s="67"/>
      <c r="C68" s="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0365-357D-4FC0-84B0-2405F9A1AA98}">
  <dimension ref="A1:M193"/>
  <sheetViews>
    <sheetView workbookViewId="0">
      <selection activeCell="C14" sqref="C14"/>
    </sheetView>
  </sheetViews>
  <sheetFormatPr defaultRowHeight="14.4" x14ac:dyDescent="0.3"/>
  <cols>
    <col min="1" max="1" width="32.33203125" customWidth="1"/>
    <col min="2" max="2" width="9.88671875" customWidth="1"/>
    <col min="7" max="7" width="14.44140625" customWidth="1"/>
    <col min="12" max="12" width="10.77734375" customWidth="1"/>
    <col min="13" max="13" width="30.21875" customWidth="1"/>
  </cols>
  <sheetData>
    <row r="1" spans="1:12" x14ac:dyDescent="0.3">
      <c r="A1" s="82" t="s">
        <v>439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441</v>
      </c>
      <c r="H3" s="86"/>
      <c r="I3" s="86"/>
      <c r="J3" s="86"/>
      <c r="K3" s="87"/>
      <c r="L3" s="92">
        <f>SUM(B34)</f>
        <v>65441.57</v>
      </c>
    </row>
    <row r="4" spans="1:12" x14ac:dyDescent="0.3">
      <c r="A4" s="86" t="s">
        <v>94</v>
      </c>
      <c r="B4" s="89">
        <v>43.32</v>
      </c>
      <c r="C4" s="84"/>
      <c r="D4" s="84"/>
      <c r="E4" s="86"/>
      <c r="G4" s="86"/>
      <c r="H4" s="86"/>
      <c r="I4" s="86"/>
      <c r="J4" s="86"/>
      <c r="K4" s="87"/>
      <c r="L4" s="144">
        <f>SUM(L1:L3)</f>
        <v>177093.61</v>
      </c>
    </row>
    <row r="5" spans="1:12" x14ac:dyDescent="0.3">
      <c r="A5" s="86" t="s">
        <v>95</v>
      </c>
      <c r="B5" s="89">
        <v>43.32</v>
      </c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183" t="s">
        <v>440</v>
      </c>
      <c r="B6" s="183">
        <v>105.57</v>
      </c>
      <c r="C6" s="84"/>
      <c r="D6" s="84"/>
      <c r="G6" s="86" t="s">
        <v>442</v>
      </c>
      <c r="H6" s="86"/>
      <c r="I6" s="86"/>
      <c r="J6" s="86"/>
      <c r="K6" s="87"/>
      <c r="L6" s="92">
        <f>SUM(B191)</f>
        <v>51193.089999999989</v>
      </c>
    </row>
    <row r="7" spans="1:12" x14ac:dyDescent="0.3">
      <c r="A7" s="183" t="s">
        <v>39</v>
      </c>
      <c r="B7" s="91">
        <v>849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86" t="s">
        <v>97</v>
      </c>
      <c r="B8" s="91"/>
      <c r="C8" s="84"/>
      <c r="D8" s="84"/>
      <c r="G8" s="85" t="s">
        <v>98</v>
      </c>
      <c r="H8" s="85"/>
      <c r="I8" s="85"/>
      <c r="J8" s="85"/>
      <c r="K8" s="93"/>
      <c r="L8" s="145">
        <f>SUM(L4)-L6</f>
        <v>125900.51999999999</v>
      </c>
    </row>
    <row r="9" spans="1:12" ht="15" thickTop="1" x14ac:dyDescent="0.3">
      <c r="A9" s="86" t="s">
        <v>415</v>
      </c>
      <c r="B9" s="91">
        <v>667</v>
      </c>
      <c r="C9" s="84"/>
      <c r="D9" s="84"/>
      <c r="G9" s="86"/>
      <c r="H9" s="86"/>
      <c r="I9" s="86"/>
      <c r="J9" s="86"/>
      <c r="K9" s="87"/>
      <c r="L9" s="89"/>
    </row>
    <row r="10" spans="1:12" x14ac:dyDescent="0.3">
      <c r="A10" s="86" t="s">
        <v>100</v>
      </c>
      <c r="B10" s="91"/>
      <c r="C10" s="84"/>
      <c r="D10" s="84"/>
      <c r="G10" s="85" t="s">
        <v>101</v>
      </c>
      <c r="H10" s="85"/>
      <c r="I10" s="85"/>
      <c r="J10" s="85"/>
      <c r="K10" s="87"/>
      <c r="L10" s="89"/>
    </row>
    <row r="11" spans="1:12" x14ac:dyDescent="0.3">
      <c r="A11" s="86" t="s">
        <v>102</v>
      </c>
      <c r="B11" s="91">
        <v>608</v>
      </c>
      <c r="C11" s="84"/>
      <c r="D11" s="84"/>
      <c r="G11" s="86"/>
      <c r="H11" s="86"/>
      <c r="I11" s="86"/>
      <c r="J11" s="86"/>
      <c r="K11" s="86"/>
      <c r="L11" s="89"/>
    </row>
    <row r="12" spans="1:12" x14ac:dyDescent="0.3">
      <c r="A12" s="86" t="s">
        <v>103</v>
      </c>
      <c r="B12" s="91"/>
      <c r="C12" s="84"/>
      <c r="D12" s="84"/>
      <c r="G12" s="86" t="s">
        <v>104</v>
      </c>
      <c r="H12" s="86"/>
      <c r="I12" s="86"/>
      <c r="J12" s="86"/>
      <c r="K12" s="87"/>
      <c r="L12" s="89"/>
    </row>
    <row r="13" spans="1:12" x14ac:dyDescent="0.3">
      <c r="A13" s="86" t="s">
        <v>105</v>
      </c>
      <c r="B13" s="91"/>
      <c r="C13" s="84"/>
      <c r="D13" s="84"/>
      <c r="G13" s="95" t="s">
        <v>439</v>
      </c>
      <c r="H13" s="86" t="s">
        <v>106</v>
      </c>
      <c r="I13" s="86"/>
      <c r="J13" s="86"/>
      <c r="K13" s="87"/>
      <c r="L13" s="89">
        <v>25578.3</v>
      </c>
    </row>
    <row r="14" spans="1:12" x14ac:dyDescent="0.3">
      <c r="A14" s="86" t="s">
        <v>107</v>
      </c>
      <c r="B14" s="91">
        <v>110.75</v>
      </c>
      <c r="C14" s="84"/>
      <c r="D14" s="84"/>
      <c r="G14" s="95" t="s">
        <v>439</v>
      </c>
      <c r="H14" s="86" t="s">
        <v>108</v>
      </c>
      <c r="I14" s="86"/>
      <c r="J14" s="86"/>
      <c r="K14" s="87"/>
      <c r="L14" s="89">
        <v>20459.23</v>
      </c>
    </row>
    <row r="15" spans="1:12" x14ac:dyDescent="0.3">
      <c r="A15" s="86" t="s">
        <v>109</v>
      </c>
      <c r="B15" s="91"/>
      <c r="C15" s="84"/>
      <c r="D15" s="84"/>
      <c r="G15" s="95" t="s">
        <v>110</v>
      </c>
      <c r="H15" s="86" t="s">
        <v>111</v>
      </c>
      <c r="I15" s="86"/>
      <c r="J15" s="86"/>
      <c r="K15" s="87"/>
      <c r="L15" s="92">
        <v>85498.5</v>
      </c>
    </row>
    <row r="16" spans="1:12" x14ac:dyDescent="0.3">
      <c r="A16" s="86" t="s">
        <v>112</v>
      </c>
      <c r="B16" s="91"/>
      <c r="C16" s="84"/>
      <c r="D16" s="84"/>
      <c r="G16" s="86"/>
      <c r="H16" s="86"/>
      <c r="I16" s="86"/>
      <c r="J16" s="86"/>
      <c r="K16" s="87"/>
      <c r="L16" s="88">
        <f>SUM(L13:L15)</f>
        <v>131536.03</v>
      </c>
    </row>
    <row r="17" spans="1:13" x14ac:dyDescent="0.3">
      <c r="A17" s="86" t="s">
        <v>113</v>
      </c>
      <c r="B17" s="91"/>
      <c r="C17" s="84"/>
      <c r="D17" s="84"/>
      <c r="G17" s="86"/>
      <c r="H17" s="86"/>
      <c r="I17" s="86"/>
      <c r="J17" s="86"/>
      <c r="K17" s="87"/>
      <c r="L17" s="87"/>
    </row>
    <row r="18" spans="1:13" x14ac:dyDescent="0.3">
      <c r="A18" s="86" t="s">
        <v>19</v>
      </c>
      <c r="B18" s="91"/>
      <c r="C18" s="84"/>
      <c r="D18" s="84"/>
      <c r="G18" s="86" t="s">
        <v>114</v>
      </c>
      <c r="H18" s="86"/>
      <c r="I18" s="86"/>
      <c r="J18" s="86"/>
      <c r="K18" s="96"/>
      <c r="L18" s="97"/>
    </row>
    <row r="19" spans="1:13" x14ac:dyDescent="0.3">
      <c r="A19" s="86" t="s">
        <v>115</v>
      </c>
      <c r="B19" s="91"/>
      <c r="C19" s="84"/>
      <c r="D19" s="84"/>
      <c r="G19" s="86"/>
      <c r="H19" s="86"/>
      <c r="I19" s="86"/>
      <c r="J19" s="86"/>
      <c r="K19" s="101">
        <v>2440</v>
      </c>
      <c r="L19" s="103">
        <v>20.98</v>
      </c>
    </row>
    <row r="20" spans="1:13" x14ac:dyDescent="0.3">
      <c r="A20" s="86" t="s">
        <v>116</v>
      </c>
      <c r="B20" s="91"/>
      <c r="C20" s="84"/>
      <c r="D20" s="84"/>
      <c r="K20" s="104">
        <v>2539</v>
      </c>
      <c r="L20" s="105">
        <v>275</v>
      </c>
      <c r="M20" s="170"/>
    </row>
    <row r="21" spans="1:13" x14ac:dyDescent="0.3">
      <c r="A21" s="86" t="s">
        <v>117</v>
      </c>
      <c r="B21" s="91"/>
      <c r="C21" s="84"/>
      <c r="D21" s="84"/>
      <c r="K21" s="104">
        <v>2540</v>
      </c>
      <c r="L21" s="105">
        <v>425</v>
      </c>
    </row>
    <row r="22" spans="1:13" x14ac:dyDescent="0.3">
      <c r="A22" s="86" t="s">
        <v>35</v>
      </c>
      <c r="B22" s="91">
        <v>125</v>
      </c>
      <c r="C22" s="84"/>
      <c r="D22" s="84"/>
      <c r="K22" s="104">
        <v>2543</v>
      </c>
      <c r="L22" s="105">
        <v>150</v>
      </c>
    </row>
    <row r="23" spans="1:13" x14ac:dyDescent="0.3">
      <c r="A23" s="86" t="s">
        <v>118</v>
      </c>
      <c r="B23" s="91">
        <v>317</v>
      </c>
      <c r="C23" s="84"/>
      <c r="D23" s="84"/>
      <c r="K23" s="104">
        <v>2548</v>
      </c>
      <c r="L23" s="179">
        <v>200</v>
      </c>
    </row>
    <row r="24" spans="1:13" x14ac:dyDescent="0.3">
      <c r="A24" s="86" t="s">
        <v>119</v>
      </c>
      <c r="B24" s="91">
        <v>10620</v>
      </c>
      <c r="C24" s="84"/>
      <c r="D24" s="84"/>
      <c r="K24" s="104">
        <v>2549</v>
      </c>
      <c r="L24" s="180">
        <v>500</v>
      </c>
    </row>
    <row r="25" spans="1:13" x14ac:dyDescent="0.3">
      <c r="A25" s="86" t="s">
        <v>120</v>
      </c>
      <c r="B25" s="91"/>
      <c r="C25" s="84"/>
      <c r="D25" s="84"/>
      <c r="K25" s="104">
        <v>2550</v>
      </c>
      <c r="L25" s="180">
        <v>25</v>
      </c>
    </row>
    <row r="26" spans="1:13" x14ac:dyDescent="0.3">
      <c r="A26" s="86" t="s">
        <v>121</v>
      </c>
      <c r="B26" s="91">
        <v>1032.6099999999999</v>
      </c>
      <c r="C26" s="84"/>
      <c r="D26" s="84"/>
      <c r="K26" s="104">
        <v>2551</v>
      </c>
      <c r="L26" s="180">
        <v>50.19</v>
      </c>
    </row>
    <row r="27" spans="1:13" x14ac:dyDescent="0.3">
      <c r="A27" s="86" t="s">
        <v>122</v>
      </c>
      <c r="B27" s="91"/>
      <c r="C27" s="84"/>
      <c r="D27" s="84"/>
      <c r="K27" s="104">
        <v>2552</v>
      </c>
      <c r="L27" s="180">
        <v>1337.11</v>
      </c>
    </row>
    <row r="28" spans="1:13" x14ac:dyDescent="0.3">
      <c r="A28" s="106" t="s">
        <v>123</v>
      </c>
      <c r="B28" s="107">
        <f>SUM(B4:B26)</f>
        <v>14521.57</v>
      </c>
      <c r="C28" s="84"/>
      <c r="D28" s="84"/>
      <c r="K28" s="104">
        <v>2553</v>
      </c>
      <c r="L28" s="180">
        <v>389.16</v>
      </c>
    </row>
    <row r="29" spans="1:13" x14ac:dyDescent="0.3">
      <c r="A29" s="106" t="s">
        <v>124</v>
      </c>
      <c r="B29" s="108"/>
      <c r="C29" s="84"/>
      <c r="D29" s="84"/>
      <c r="K29" s="104">
        <v>2554</v>
      </c>
      <c r="L29" s="180">
        <v>823.07</v>
      </c>
    </row>
    <row r="30" spans="1:13" x14ac:dyDescent="0.3">
      <c r="A30" s="86" t="s">
        <v>125</v>
      </c>
      <c r="B30" s="91">
        <v>25460</v>
      </c>
      <c r="C30" s="84"/>
      <c r="D30" s="84"/>
      <c r="K30" s="104">
        <v>2555</v>
      </c>
      <c r="L30" s="180">
        <v>1440</v>
      </c>
    </row>
    <row r="31" spans="1:13" x14ac:dyDescent="0.3">
      <c r="A31" s="86" t="s">
        <v>126</v>
      </c>
      <c r="B31" s="91">
        <v>25460</v>
      </c>
      <c r="C31" s="84"/>
      <c r="D31" s="84"/>
      <c r="K31" s="17"/>
      <c r="L31" s="181">
        <f>SUM(L19:L30)</f>
        <v>5635.5099999999993</v>
      </c>
    </row>
    <row r="32" spans="1:13" x14ac:dyDescent="0.3">
      <c r="A32" s="86" t="s">
        <v>127</v>
      </c>
      <c r="B32" s="91"/>
      <c r="C32" s="91"/>
      <c r="D32" s="84"/>
    </row>
    <row r="33" spans="1:12" x14ac:dyDescent="0.3">
      <c r="A33" s="86" t="s">
        <v>128</v>
      </c>
      <c r="B33" s="91"/>
      <c r="C33" s="84"/>
      <c r="D33" s="84"/>
      <c r="G33" s="85" t="s">
        <v>443</v>
      </c>
      <c r="K33" s="17"/>
      <c r="L33" s="182">
        <f>SUM(L16)-L31</f>
        <v>125900.52</v>
      </c>
    </row>
    <row r="34" spans="1:12" x14ac:dyDescent="0.3">
      <c r="A34" s="106" t="s">
        <v>129</v>
      </c>
      <c r="B34" s="107">
        <f>SUM(B28:B31)</f>
        <v>65441.57</v>
      </c>
      <c r="C34" s="84"/>
      <c r="D34" s="84"/>
      <c r="K34" s="17"/>
      <c r="L34" s="68"/>
    </row>
    <row r="35" spans="1:12" x14ac:dyDescent="0.3">
      <c r="B35" s="84"/>
      <c r="C35" s="84"/>
      <c r="D35" s="84"/>
    </row>
    <row r="36" spans="1:12" x14ac:dyDescent="0.3">
      <c r="B36" s="84"/>
      <c r="C36" s="84"/>
      <c r="D36" s="84"/>
      <c r="K36" s="17"/>
      <c r="L36" s="84"/>
    </row>
    <row r="37" spans="1:12" x14ac:dyDescent="0.3">
      <c r="B37" s="84"/>
      <c r="C37" s="84"/>
      <c r="D37" s="84"/>
      <c r="K37" s="17"/>
      <c r="L37" s="69"/>
    </row>
    <row r="38" spans="1:12" x14ac:dyDescent="0.3">
      <c r="B38" s="84"/>
      <c r="C38" s="84"/>
      <c r="D38" s="84"/>
      <c r="K38" s="17"/>
      <c r="L38" s="69"/>
    </row>
    <row r="39" spans="1:12" x14ac:dyDescent="0.3">
      <c r="B39" s="84"/>
      <c r="C39" s="84"/>
      <c r="D39" s="84"/>
      <c r="K39" s="17"/>
      <c r="L39" s="69"/>
    </row>
    <row r="40" spans="1:12" x14ac:dyDescent="0.3">
      <c r="B40" s="84"/>
      <c r="C40" s="84"/>
      <c r="D40" s="84"/>
      <c r="K40" s="17"/>
      <c r="L40" s="68"/>
    </row>
    <row r="41" spans="1:12" x14ac:dyDescent="0.3">
      <c r="B41" s="84"/>
      <c r="C41" s="84"/>
      <c r="D41" s="84"/>
      <c r="K41" s="17"/>
      <c r="L41" s="178"/>
    </row>
    <row r="42" spans="1:12" x14ac:dyDescent="0.3">
      <c r="B42" s="84"/>
      <c r="C42" s="84"/>
      <c r="D42" s="84"/>
    </row>
    <row r="43" spans="1:12" x14ac:dyDescent="0.3">
      <c r="B43" s="84"/>
      <c r="C43" s="84"/>
      <c r="D43" s="84"/>
    </row>
    <row r="44" spans="1:12" x14ac:dyDescent="0.3">
      <c r="B44" s="84"/>
      <c r="C44" s="84"/>
      <c r="D44" s="84"/>
    </row>
    <row r="45" spans="1:12" x14ac:dyDescent="0.3">
      <c r="B45" s="84"/>
      <c r="C45" s="84"/>
      <c r="D45" s="84"/>
      <c r="H45" s="86"/>
      <c r="I45" s="86"/>
      <c r="J45" s="86"/>
    </row>
    <row r="46" spans="1:12" x14ac:dyDescent="0.3">
      <c r="B46" s="84"/>
      <c r="C46" s="84"/>
      <c r="D46" s="84"/>
    </row>
    <row r="47" spans="1:12" x14ac:dyDescent="0.3">
      <c r="B47" s="84"/>
      <c r="C47" s="84"/>
      <c r="D47" s="84"/>
      <c r="G47" s="86"/>
      <c r="H47" s="86"/>
      <c r="I47" s="86"/>
      <c r="J47" s="86"/>
    </row>
    <row r="48" spans="1:12" x14ac:dyDescent="0.3">
      <c r="B48" s="84"/>
      <c r="C48" s="84"/>
      <c r="D48" s="84"/>
    </row>
    <row r="49" spans="1:11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11" x14ac:dyDescent="0.3">
      <c r="A50" s="85" t="s">
        <v>135</v>
      </c>
      <c r="B50" s="111"/>
      <c r="C50" s="111"/>
      <c r="D50" s="111"/>
      <c r="E50" s="114"/>
    </row>
    <row r="51" spans="1:11" x14ac:dyDescent="0.3">
      <c r="A51" s="86" t="s">
        <v>136</v>
      </c>
      <c r="B51" s="111">
        <v>342.31</v>
      </c>
      <c r="C51" s="111">
        <v>342.31</v>
      </c>
      <c r="D51" s="111"/>
      <c r="E51" s="115">
        <v>400</v>
      </c>
    </row>
    <row r="52" spans="1:11" x14ac:dyDescent="0.3">
      <c r="A52" s="86" t="s">
        <v>137</v>
      </c>
      <c r="B52" s="111">
        <v>11297.58</v>
      </c>
      <c r="C52" s="111">
        <v>11297.58</v>
      </c>
      <c r="D52" s="111"/>
      <c r="E52" s="115">
        <v>16300</v>
      </c>
    </row>
    <row r="53" spans="1:11" x14ac:dyDescent="0.3">
      <c r="A53" s="86" t="s">
        <v>138</v>
      </c>
      <c r="B53" s="111">
        <v>315</v>
      </c>
      <c r="C53" s="111">
        <v>315</v>
      </c>
      <c r="D53" s="111"/>
      <c r="E53" s="115">
        <v>420</v>
      </c>
    </row>
    <row r="54" spans="1:11" x14ac:dyDescent="0.3">
      <c r="A54" s="86" t="s">
        <v>139</v>
      </c>
      <c r="B54" s="111"/>
      <c r="C54" s="111"/>
      <c r="D54" s="111"/>
      <c r="E54" s="115">
        <v>200</v>
      </c>
    </row>
    <row r="55" spans="1:11" x14ac:dyDescent="0.3">
      <c r="A55" s="86" t="s">
        <v>228</v>
      </c>
      <c r="B55" s="111">
        <v>2799.41</v>
      </c>
      <c r="C55" s="111">
        <v>2799.41</v>
      </c>
      <c r="D55" s="111"/>
      <c r="E55" s="115">
        <v>4000</v>
      </c>
    </row>
    <row r="56" spans="1:11" x14ac:dyDescent="0.3">
      <c r="A56" s="86" t="s">
        <v>229</v>
      </c>
      <c r="B56" s="111">
        <v>703.05</v>
      </c>
      <c r="C56" s="111">
        <v>703.05</v>
      </c>
      <c r="D56" s="111"/>
      <c r="E56" s="115"/>
    </row>
    <row r="57" spans="1:11" x14ac:dyDescent="0.3">
      <c r="A57" s="86"/>
      <c r="B57" s="111"/>
      <c r="C57" s="111"/>
      <c r="D57" s="111"/>
      <c r="E57" s="115"/>
    </row>
    <row r="58" spans="1:11" x14ac:dyDescent="0.3">
      <c r="A58" s="85" t="s">
        <v>140</v>
      </c>
      <c r="B58" s="111"/>
      <c r="C58" s="111"/>
      <c r="D58" s="111"/>
      <c r="E58" s="115"/>
    </row>
    <row r="59" spans="1:11" x14ac:dyDescent="0.3">
      <c r="A59" s="86" t="s">
        <v>141</v>
      </c>
      <c r="B59" s="111">
        <v>116.27</v>
      </c>
      <c r="C59" s="111">
        <v>116.27</v>
      </c>
      <c r="D59" s="111"/>
      <c r="E59" s="115">
        <v>200</v>
      </c>
    </row>
    <row r="60" spans="1:11" x14ac:dyDescent="0.3">
      <c r="A60" s="86" t="s">
        <v>142</v>
      </c>
      <c r="B60" s="111">
        <v>696</v>
      </c>
      <c r="C60" s="111">
        <v>580</v>
      </c>
      <c r="D60" s="111">
        <v>116</v>
      </c>
      <c r="E60" s="115">
        <v>500</v>
      </c>
    </row>
    <row r="61" spans="1:11" x14ac:dyDescent="0.3">
      <c r="A61" s="86"/>
      <c r="B61" s="111"/>
      <c r="C61" s="111"/>
      <c r="D61" s="111"/>
      <c r="E61" s="115"/>
    </row>
    <row r="62" spans="1:11" x14ac:dyDescent="0.3">
      <c r="A62" s="85" t="s">
        <v>143</v>
      </c>
      <c r="B62" s="111"/>
      <c r="C62" s="111"/>
      <c r="D62" s="111"/>
      <c r="E62" s="115"/>
      <c r="K62" s="17"/>
    </row>
    <row r="63" spans="1:11" x14ac:dyDescent="0.3">
      <c r="A63" s="86" t="s">
        <v>144</v>
      </c>
      <c r="B63" s="111">
        <v>160</v>
      </c>
      <c r="C63" s="111">
        <v>160</v>
      </c>
      <c r="D63" s="111"/>
      <c r="E63" s="115">
        <v>200</v>
      </c>
    </row>
    <row r="64" spans="1:11" x14ac:dyDescent="0.3">
      <c r="A64" s="86" t="s">
        <v>145</v>
      </c>
      <c r="B64" s="111">
        <v>378</v>
      </c>
      <c r="C64" s="111">
        <v>315</v>
      </c>
      <c r="D64" s="111">
        <v>63</v>
      </c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82.97</v>
      </c>
      <c r="C67" s="111">
        <v>82.97</v>
      </c>
      <c r="D67" s="111"/>
      <c r="E67" s="115">
        <v>150</v>
      </c>
    </row>
    <row r="68" spans="1:5" x14ac:dyDescent="0.3">
      <c r="A68" s="86" t="s">
        <v>147</v>
      </c>
      <c r="B68" s="111">
        <v>2136.5100000000002</v>
      </c>
      <c r="C68" s="111">
        <v>2136.5100000000002</v>
      </c>
      <c r="D68" s="111"/>
      <c r="E68" s="115">
        <v>3500</v>
      </c>
    </row>
    <row r="69" spans="1:5" x14ac:dyDescent="0.3">
      <c r="A69" s="86" t="s">
        <v>148</v>
      </c>
      <c r="B69" s="111">
        <v>675.82</v>
      </c>
      <c r="C69" s="111">
        <v>675.82</v>
      </c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240</v>
      </c>
      <c r="C71" s="111">
        <v>240</v>
      </c>
      <c r="D71" s="111"/>
      <c r="E71" s="115">
        <v>150</v>
      </c>
    </row>
    <row r="72" spans="1:5" x14ac:dyDescent="0.3">
      <c r="A72" s="86" t="s">
        <v>151</v>
      </c>
      <c r="B72" s="111">
        <v>60</v>
      </c>
      <c r="C72" s="111">
        <v>60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/>
      <c r="C80" s="111"/>
      <c r="D80" s="111"/>
      <c r="E80" s="115">
        <v>220</v>
      </c>
    </row>
    <row r="81" spans="1:5" x14ac:dyDescent="0.3">
      <c r="A81" s="86" t="s">
        <v>160</v>
      </c>
      <c r="B81" s="111">
        <v>52</v>
      </c>
      <c r="C81" s="111">
        <v>52</v>
      </c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>
        <v>425</v>
      </c>
      <c r="C85" s="111">
        <v>425</v>
      </c>
      <c r="D85" s="111"/>
      <c r="E85" s="115">
        <v>425</v>
      </c>
    </row>
    <row r="86" spans="1:5" x14ac:dyDescent="0.3">
      <c r="A86" s="86" t="s">
        <v>164</v>
      </c>
      <c r="B86" s="111">
        <v>425</v>
      </c>
      <c r="C86" s="111">
        <v>425</v>
      </c>
      <c r="D86" s="111"/>
      <c r="E86" s="115">
        <v>425</v>
      </c>
    </row>
    <row r="87" spans="1:5" x14ac:dyDescent="0.3">
      <c r="A87" s="86" t="s">
        <v>165</v>
      </c>
      <c r="B87" s="111">
        <v>425</v>
      </c>
      <c r="C87" s="111">
        <v>425</v>
      </c>
      <c r="D87" s="111"/>
      <c r="E87" s="115">
        <v>425</v>
      </c>
    </row>
    <row r="88" spans="1:5" x14ac:dyDescent="0.3">
      <c r="A88" s="86" t="s">
        <v>166</v>
      </c>
      <c r="B88" s="111">
        <v>425</v>
      </c>
      <c r="C88" s="111">
        <v>425</v>
      </c>
      <c r="D88" s="111"/>
      <c r="E88" s="115">
        <v>425</v>
      </c>
    </row>
    <row r="89" spans="1:5" x14ac:dyDescent="0.3">
      <c r="A89" s="86" t="s">
        <v>167</v>
      </c>
      <c r="B89" s="111">
        <v>425</v>
      </c>
      <c r="C89" s="111">
        <v>425</v>
      </c>
      <c r="D89" s="111"/>
      <c r="E89" s="115">
        <v>425</v>
      </c>
    </row>
    <row r="90" spans="1:5" x14ac:dyDescent="0.3">
      <c r="A90" s="86" t="s">
        <v>168</v>
      </c>
      <c r="B90" s="111">
        <v>425</v>
      </c>
      <c r="C90" s="111">
        <v>425</v>
      </c>
      <c r="D90" s="111"/>
      <c r="E90" s="115">
        <v>425</v>
      </c>
    </row>
    <row r="91" spans="1:5" x14ac:dyDescent="0.3">
      <c r="A91" s="86" t="s">
        <v>169</v>
      </c>
      <c r="B91" s="111">
        <v>19.989999999999998</v>
      </c>
      <c r="C91" s="111">
        <v>19.989999999999998</v>
      </c>
      <c r="D91" s="111"/>
      <c r="E91" s="115">
        <v>25</v>
      </c>
    </row>
    <row r="92" spans="1:5" x14ac:dyDescent="0.3">
      <c r="A92" s="86" t="s">
        <v>170</v>
      </c>
      <c r="B92" s="111">
        <v>275</v>
      </c>
      <c r="C92" s="111">
        <v>275</v>
      </c>
      <c r="D92" s="111"/>
      <c r="E92" s="115">
        <v>275</v>
      </c>
    </row>
    <row r="93" spans="1:5" x14ac:dyDescent="0.3">
      <c r="A93" s="86" t="s">
        <v>171</v>
      </c>
      <c r="B93" s="111">
        <v>925</v>
      </c>
      <c r="C93" s="111">
        <v>925</v>
      </c>
      <c r="D93" s="111"/>
      <c r="E93" s="115">
        <v>925</v>
      </c>
    </row>
    <row r="94" spans="1:5" x14ac:dyDescent="0.3">
      <c r="A94" s="86" t="s">
        <v>172</v>
      </c>
      <c r="B94" s="111">
        <v>425</v>
      </c>
      <c r="C94" s="111">
        <v>425</v>
      </c>
      <c r="D94" s="111"/>
      <c r="E94" s="115">
        <v>425</v>
      </c>
    </row>
    <row r="95" spans="1:5" x14ac:dyDescent="0.3">
      <c r="A95" s="86" t="s">
        <v>173</v>
      </c>
      <c r="B95" s="111">
        <v>120</v>
      </c>
      <c r="C95" s="111">
        <v>120</v>
      </c>
      <c r="D95" s="111"/>
      <c r="E95" s="115">
        <v>120</v>
      </c>
    </row>
    <row r="96" spans="1:5" x14ac:dyDescent="0.3">
      <c r="A96" s="86" t="s">
        <v>174</v>
      </c>
      <c r="B96" s="111">
        <v>120</v>
      </c>
      <c r="C96" s="111">
        <v>120</v>
      </c>
      <c r="D96" s="111"/>
      <c r="E96" s="115">
        <v>120</v>
      </c>
    </row>
    <row r="97" spans="1:9" x14ac:dyDescent="0.3">
      <c r="A97" s="86" t="s">
        <v>175</v>
      </c>
      <c r="B97" s="111">
        <v>12</v>
      </c>
      <c r="C97" s="111">
        <v>12</v>
      </c>
      <c r="D97" s="111"/>
      <c r="E97" s="115">
        <v>100</v>
      </c>
    </row>
    <row r="98" spans="1:9" x14ac:dyDescent="0.3">
      <c r="A98" s="86"/>
      <c r="B98" s="111"/>
      <c r="C98" s="111"/>
      <c r="D98" s="111"/>
      <c r="E98" s="115"/>
    </row>
    <row r="99" spans="1:9" x14ac:dyDescent="0.3">
      <c r="A99" s="86" t="s">
        <v>176</v>
      </c>
      <c r="B99" s="111"/>
      <c r="C99" s="111"/>
      <c r="E99" s="115">
        <v>600</v>
      </c>
    </row>
    <row r="100" spans="1:9" x14ac:dyDescent="0.3">
      <c r="A100" s="86" t="s">
        <v>177</v>
      </c>
      <c r="B100" s="111">
        <v>500</v>
      </c>
      <c r="C100" s="111">
        <v>500</v>
      </c>
      <c r="E100" s="115">
        <v>500</v>
      </c>
    </row>
    <row r="101" spans="1:9" x14ac:dyDescent="0.3">
      <c r="A101" s="86" t="s">
        <v>232</v>
      </c>
      <c r="B101" s="111"/>
      <c r="C101" s="111"/>
      <c r="E101" s="115">
        <v>600</v>
      </c>
    </row>
    <row r="102" spans="1:9" x14ac:dyDescent="0.3">
      <c r="A102" s="86" t="s">
        <v>422</v>
      </c>
      <c r="B102" s="111">
        <v>200</v>
      </c>
      <c r="C102" s="111">
        <v>200</v>
      </c>
      <c r="E102" s="115"/>
    </row>
    <row r="103" spans="1:9" x14ac:dyDescent="0.3">
      <c r="A103" s="86"/>
      <c r="B103" s="111"/>
      <c r="C103" s="111"/>
      <c r="E103" s="115"/>
    </row>
    <row r="104" spans="1:9" x14ac:dyDescent="0.3">
      <c r="A104" s="85" t="s">
        <v>178</v>
      </c>
      <c r="B104" s="111"/>
      <c r="C104" s="111"/>
      <c r="D104" s="111"/>
      <c r="E104" s="115"/>
    </row>
    <row r="105" spans="1:9" x14ac:dyDescent="0.3">
      <c r="A105" s="86" t="s">
        <v>233</v>
      </c>
      <c r="B105" s="111">
        <v>161.26</v>
      </c>
      <c r="C105" s="111">
        <v>134.38</v>
      </c>
      <c r="D105" s="111">
        <v>26.88</v>
      </c>
      <c r="E105" s="115">
        <v>300</v>
      </c>
      <c r="H105" s="111"/>
      <c r="I105" s="111"/>
    </row>
    <row r="106" spans="1:9" x14ac:dyDescent="0.3">
      <c r="A106" s="86" t="s">
        <v>179</v>
      </c>
      <c r="B106" s="111">
        <v>240</v>
      </c>
      <c r="C106" s="111">
        <v>200</v>
      </c>
      <c r="D106" s="111">
        <v>40</v>
      </c>
      <c r="E106" s="115">
        <v>300</v>
      </c>
    </row>
    <row r="107" spans="1:9" x14ac:dyDescent="0.3">
      <c r="A107" s="86" t="s">
        <v>180</v>
      </c>
      <c r="B107" s="111"/>
      <c r="C107" s="111"/>
      <c r="D107" s="111"/>
      <c r="E107" s="115"/>
    </row>
    <row r="108" spans="1:9" x14ac:dyDescent="0.3">
      <c r="A108" s="86" t="s">
        <v>181</v>
      </c>
      <c r="B108" s="111">
        <v>142.71</v>
      </c>
      <c r="C108" s="111">
        <v>118.91</v>
      </c>
      <c r="D108" s="111">
        <v>23.8</v>
      </c>
      <c r="E108" s="115">
        <v>220</v>
      </c>
    </row>
    <row r="109" spans="1:9" x14ac:dyDescent="0.3">
      <c r="A109" s="86" t="s">
        <v>182</v>
      </c>
      <c r="B109" s="111">
        <v>250</v>
      </c>
      <c r="C109" s="111">
        <v>250</v>
      </c>
      <c r="D109" s="111"/>
      <c r="E109" s="115">
        <v>500</v>
      </c>
    </row>
    <row r="110" spans="1:9" x14ac:dyDescent="0.3">
      <c r="A110" s="86" t="s">
        <v>183</v>
      </c>
      <c r="B110" s="111">
        <v>156</v>
      </c>
      <c r="C110" s="111">
        <v>130</v>
      </c>
      <c r="D110" s="111">
        <v>26</v>
      </c>
      <c r="E110" s="115">
        <v>220</v>
      </c>
    </row>
    <row r="111" spans="1:9" x14ac:dyDescent="0.3">
      <c r="A111" s="86" t="s">
        <v>416</v>
      </c>
      <c r="B111" s="111">
        <v>219.99</v>
      </c>
      <c r="C111" s="111">
        <v>219.99</v>
      </c>
      <c r="D111" s="111"/>
      <c r="E111" s="115"/>
    </row>
    <row r="112" spans="1:9" x14ac:dyDescent="0.3">
      <c r="E112" s="115"/>
    </row>
    <row r="113" spans="1:5" x14ac:dyDescent="0.3">
      <c r="A113" s="85" t="s">
        <v>184</v>
      </c>
      <c r="B113" s="111"/>
      <c r="C113" s="111"/>
      <c r="D113" s="111"/>
      <c r="E113" s="115"/>
    </row>
    <row r="114" spans="1:5" x14ac:dyDescent="0.3">
      <c r="A114" s="86" t="s">
        <v>185</v>
      </c>
      <c r="B114" s="111">
        <v>2340</v>
      </c>
      <c r="C114" s="111">
        <v>1950</v>
      </c>
      <c r="D114" s="111">
        <v>390</v>
      </c>
      <c r="E114" s="115">
        <v>1800</v>
      </c>
    </row>
    <row r="115" spans="1:5" x14ac:dyDescent="0.3">
      <c r="A115" s="86" t="s">
        <v>186</v>
      </c>
      <c r="B115" s="111"/>
      <c r="C115" s="111"/>
      <c r="D115" s="111"/>
      <c r="E115" s="115"/>
    </row>
    <row r="116" spans="1:5" x14ac:dyDescent="0.3">
      <c r="A116" s="86" t="s">
        <v>187</v>
      </c>
      <c r="B116" s="111">
        <v>5032.5</v>
      </c>
      <c r="C116" s="111">
        <v>5032.5</v>
      </c>
      <c r="D116" s="111"/>
      <c r="E116" s="115">
        <v>5032.5</v>
      </c>
    </row>
    <row r="117" spans="1:5" x14ac:dyDescent="0.3">
      <c r="A117" s="86" t="s">
        <v>188</v>
      </c>
      <c r="B117" s="111">
        <v>360</v>
      </c>
      <c r="C117" s="111">
        <v>360</v>
      </c>
      <c r="D117" s="111"/>
      <c r="E117" s="115">
        <v>360</v>
      </c>
    </row>
    <row r="118" spans="1:5" x14ac:dyDescent="0.3">
      <c r="A118" s="86" t="s">
        <v>414</v>
      </c>
      <c r="B118" s="111">
        <v>80</v>
      </c>
      <c r="C118" s="111">
        <v>80</v>
      </c>
      <c r="D118" s="111"/>
      <c r="E118" s="115"/>
    </row>
    <row r="119" spans="1:5" x14ac:dyDescent="0.3">
      <c r="A119" s="86" t="s">
        <v>234</v>
      </c>
      <c r="B119" s="111">
        <v>533.59</v>
      </c>
      <c r="C119" s="111">
        <v>444.66</v>
      </c>
      <c r="D119" s="111">
        <v>88.93</v>
      </c>
      <c r="E119" s="115">
        <v>200</v>
      </c>
    </row>
    <row r="120" spans="1:5" x14ac:dyDescent="0.3">
      <c r="A120" s="86" t="s">
        <v>189</v>
      </c>
      <c r="B120" s="111">
        <v>188.49</v>
      </c>
      <c r="C120" s="111">
        <v>188.49</v>
      </c>
      <c r="D120" s="111"/>
      <c r="E120" s="115">
        <v>200</v>
      </c>
    </row>
    <row r="121" spans="1:5" x14ac:dyDescent="0.3">
      <c r="A121" s="86" t="s">
        <v>190</v>
      </c>
      <c r="B121" s="111"/>
      <c r="C121" s="111"/>
      <c r="D121" s="111"/>
      <c r="E121" s="115">
        <v>100</v>
      </c>
    </row>
    <row r="122" spans="1:5" x14ac:dyDescent="0.3">
      <c r="A122" s="86" t="s">
        <v>191</v>
      </c>
      <c r="B122" s="111"/>
      <c r="C122" s="111"/>
      <c r="D122" s="111"/>
      <c r="E122" s="115"/>
    </row>
    <row r="123" spans="1:5" x14ac:dyDescent="0.3">
      <c r="A123" s="86" t="s">
        <v>192</v>
      </c>
      <c r="B123" s="111"/>
      <c r="C123" s="111"/>
      <c r="D123" s="111"/>
      <c r="E123" s="115"/>
    </row>
    <row r="124" spans="1:5" x14ac:dyDescent="0.3">
      <c r="A124" s="86" t="s">
        <v>193</v>
      </c>
      <c r="B124" s="111"/>
      <c r="C124" s="111"/>
      <c r="D124" s="111"/>
      <c r="E124" s="115"/>
    </row>
    <row r="125" spans="1:5" x14ac:dyDescent="0.3">
      <c r="A125" s="86" t="s">
        <v>194</v>
      </c>
      <c r="B125" s="111"/>
      <c r="C125" s="111"/>
      <c r="D125" s="111"/>
      <c r="E125" s="115">
        <v>300</v>
      </c>
    </row>
    <row r="126" spans="1:5" x14ac:dyDescent="0.3">
      <c r="A126" s="86" t="s">
        <v>195</v>
      </c>
      <c r="B126" s="111"/>
      <c r="C126" s="111"/>
      <c r="D126" s="111"/>
      <c r="E126" s="115">
        <v>100</v>
      </c>
    </row>
    <row r="127" spans="1:5" x14ac:dyDescent="0.3">
      <c r="A127" s="86" t="s">
        <v>196</v>
      </c>
      <c r="B127" s="111">
        <v>150</v>
      </c>
      <c r="C127" s="111">
        <v>150</v>
      </c>
      <c r="D127" s="111"/>
      <c r="E127" s="115">
        <v>400</v>
      </c>
    </row>
    <row r="128" spans="1:5" x14ac:dyDescent="0.3">
      <c r="E128" s="115"/>
    </row>
    <row r="129" spans="1:5" x14ac:dyDescent="0.3">
      <c r="A129" s="85" t="s">
        <v>197</v>
      </c>
      <c r="B129" s="111"/>
      <c r="C129" s="111"/>
      <c r="D129" s="111"/>
      <c r="E129" s="115"/>
    </row>
    <row r="130" spans="1:5" x14ac:dyDescent="0.3">
      <c r="A130" s="86" t="s">
        <v>198</v>
      </c>
      <c r="B130" s="111">
        <v>29</v>
      </c>
      <c r="C130" s="111">
        <v>29</v>
      </c>
      <c r="D130" s="111"/>
      <c r="E130" s="115">
        <v>200</v>
      </c>
    </row>
    <row r="131" spans="1:5" x14ac:dyDescent="0.3">
      <c r="A131" s="86" t="s">
        <v>199</v>
      </c>
      <c r="B131" s="111">
        <v>126</v>
      </c>
      <c r="C131" s="111">
        <v>126</v>
      </c>
      <c r="D131" s="111"/>
      <c r="E131" s="115"/>
    </row>
    <row r="132" spans="1:5" x14ac:dyDescent="0.3">
      <c r="A132" s="86"/>
      <c r="B132" s="111"/>
      <c r="C132" s="111"/>
      <c r="D132" s="111"/>
      <c r="E132" s="115"/>
    </row>
    <row r="133" spans="1:5" x14ac:dyDescent="0.3">
      <c r="A133" s="85" t="s">
        <v>200</v>
      </c>
      <c r="B133" s="111"/>
      <c r="C133" s="111"/>
      <c r="D133" s="111"/>
      <c r="E133" s="115"/>
    </row>
    <row r="134" spans="1:5" x14ac:dyDescent="0.3">
      <c r="A134" s="86" t="s">
        <v>201</v>
      </c>
      <c r="B134" s="111"/>
      <c r="C134" s="111"/>
      <c r="D134" s="111"/>
      <c r="E134" s="115"/>
    </row>
    <row r="135" spans="1:5" x14ac:dyDescent="0.3">
      <c r="A135" s="86" t="s">
        <v>202</v>
      </c>
      <c r="B135" s="111"/>
      <c r="C135" s="111"/>
      <c r="D135" s="111"/>
      <c r="E135" s="115">
        <v>200</v>
      </c>
    </row>
    <row r="136" spans="1:5" x14ac:dyDescent="0.3">
      <c r="A136" s="86" t="s">
        <v>203</v>
      </c>
      <c r="B136" s="111"/>
      <c r="C136" s="111"/>
      <c r="D136" s="111"/>
      <c r="E136" s="115"/>
    </row>
    <row r="137" spans="1:5" x14ac:dyDescent="0.3">
      <c r="A137" s="86" t="s">
        <v>204</v>
      </c>
      <c r="B137" s="111"/>
      <c r="C137" s="111"/>
      <c r="D137" s="111"/>
      <c r="E137" s="115"/>
    </row>
    <row r="138" spans="1:5" x14ac:dyDescent="0.3">
      <c r="A138" s="86" t="s">
        <v>235</v>
      </c>
      <c r="B138" s="111"/>
      <c r="C138" s="111"/>
      <c r="D138" s="111"/>
      <c r="E138" s="115">
        <v>50</v>
      </c>
    </row>
    <row r="139" spans="1:5" x14ac:dyDescent="0.3">
      <c r="A139" s="86" t="s">
        <v>236</v>
      </c>
      <c r="B139" s="111"/>
      <c r="C139" s="111"/>
      <c r="D139" s="111"/>
      <c r="E139" s="115">
        <v>50</v>
      </c>
    </row>
    <row r="140" spans="1:5" x14ac:dyDescent="0.3">
      <c r="A140" s="86" t="s">
        <v>205</v>
      </c>
      <c r="B140" s="111"/>
      <c r="C140" s="111"/>
      <c r="D140" s="111"/>
      <c r="E140" s="115">
        <v>40</v>
      </c>
    </row>
    <row r="141" spans="1:5" x14ac:dyDescent="0.3">
      <c r="A141" s="86" t="s">
        <v>206</v>
      </c>
      <c r="B141" s="111">
        <v>60</v>
      </c>
      <c r="C141" s="111">
        <v>50</v>
      </c>
      <c r="D141" s="111">
        <v>10</v>
      </c>
      <c r="E141" s="115">
        <v>150</v>
      </c>
    </row>
    <row r="142" spans="1:5" x14ac:dyDescent="0.3">
      <c r="A142" s="86" t="s">
        <v>207</v>
      </c>
      <c r="B142" s="111"/>
      <c r="C142" s="111"/>
      <c r="D142" s="111"/>
      <c r="E142" s="115"/>
    </row>
    <row r="143" spans="1:5" x14ac:dyDescent="0.3">
      <c r="A143" s="86" t="s">
        <v>208</v>
      </c>
      <c r="B143" s="111"/>
      <c r="C143" s="111"/>
      <c r="D143" s="111"/>
      <c r="E143" s="115"/>
    </row>
    <row r="144" spans="1:5" x14ac:dyDescent="0.3">
      <c r="A144" s="86" t="s">
        <v>209</v>
      </c>
      <c r="B144" s="111"/>
      <c r="C144" s="111"/>
      <c r="D144" s="111"/>
      <c r="E144" s="115">
        <v>3000</v>
      </c>
    </row>
    <row r="145" spans="1:8" x14ac:dyDescent="0.3">
      <c r="A145" s="86" t="s">
        <v>210</v>
      </c>
      <c r="B145" s="111"/>
      <c r="C145" s="111"/>
      <c r="D145" s="117"/>
      <c r="E145" s="115"/>
    </row>
    <row r="146" spans="1:8" x14ac:dyDescent="0.3">
      <c r="A146" s="86" t="s">
        <v>211</v>
      </c>
      <c r="B146" s="111"/>
      <c r="C146" s="111"/>
      <c r="D146" s="111"/>
      <c r="E146" s="115"/>
    </row>
    <row r="147" spans="1:8" x14ac:dyDescent="0.3">
      <c r="A147" s="86" t="s">
        <v>212</v>
      </c>
      <c r="B147" s="111"/>
      <c r="C147" s="111"/>
      <c r="D147" s="111"/>
      <c r="E147" s="115">
        <v>442</v>
      </c>
    </row>
    <row r="148" spans="1:8" x14ac:dyDescent="0.3">
      <c r="A148" s="86" t="s">
        <v>38</v>
      </c>
      <c r="B148" s="111"/>
      <c r="C148" s="111"/>
      <c r="D148" s="111"/>
      <c r="E148" s="115"/>
    </row>
    <row r="149" spans="1:8" x14ac:dyDescent="0.3">
      <c r="A149" s="86" t="s">
        <v>213</v>
      </c>
      <c r="B149" s="111"/>
      <c r="C149" s="111"/>
      <c r="D149" s="111"/>
      <c r="E149" s="115" t="s">
        <v>277</v>
      </c>
    </row>
    <row r="150" spans="1:8" x14ac:dyDescent="0.3">
      <c r="A150" s="86" t="s">
        <v>214</v>
      </c>
      <c r="B150" s="111"/>
      <c r="C150" s="111"/>
      <c r="D150" s="111"/>
      <c r="E150" s="118">
        <v>100</v>
      </c>
    </row>
    <row r="151" spans="1:8" x14ac:dyDescent="0.3">
      <c r="A151" s="86" t="s">
        <v>215</v>
      </c>
      <c r="B151" s="111"/>
      <c r="C151" s="111"/>
      <c r="D151" s="111"/>
      <c r="E151" s="115"/>
    </row>
    <row r="152" spans="1:8" x14ac:dyDescent="0.3">
      <c r="A152" s="86" t="s">
        <v>216</v>
      </c>
      <c r="B152" s="111"/>
      <c r="C152" s="111"/>
      <c r="D152" s="111"/>
      <c r="E152" s="115"/>
    </row>
    <row r="153" spans="1:8" x14ac:dyDescent="0.3">
      <c r="A153" s="86" t="s">
        <v>217</v>
      </c>
      <c r="B153" s="111"/>
      <c r="C153" s="111"/>
      <c r="D153" s="111"/>
      <c r="E153" s="115"/>
    </row>
    <row r="154" spans="1:8" x14ac:dyDescent="0.3">
      <c r="A154" s="86" t="s">
        <v>237</v>
      </c>
      <c r="B154" s="111"/>
      <c r="C154" s="111"/>
      <c r="D154" s="111"/>
      <c r="E154" s="115"/>
      <c r="H154" s="119"/>
    </row>
    <row r="155" spans="1:8" x14ac:dyDescent="0.3">
      <c r="A155" s="86" t="s">
        <v>238</v>
      </c>
      <c r="B155" s="111"/>
      <c r="C155" s="111"/>
      <c r="D155" s="111"/>
      <c r="E155" s="115">
        <v>1000</v>
      </c>
      <c r="H155" s="119"/>
    </row>
    <row r="156" spans="1:8" x14ac:dyDescent="0.3">
      <c r="A156" s="86" t="s">
        <v>218</v>
      </c>
      <c r="B156" s="111"/>
      <c r="C156" s="111"/>
      <c r="D156" s="111"/>
      <c r="E156" s="115">
        <v>100</v>
      </c>
    </row>
    <row r="157" spans="1:8" x14ac:dyDescent="0.3">
      <c r="A157" s="120" t="s">
        <v>219</v>
      </c>
      <c r="B157" s="121"/>
      <c r="C157" s="121"/>
      <c r="D157" s="111"/>
      <c r="E157" s="115"/>
    </row>
    <row r="158" spans="1:8" x14ac:dyDescent="0.3">
      <c r="A158" s="85" t="s">
        <v>220</v>
      </c>
      <c r="B158" s="122">
        <f>SUM(B51:B157)</f>
        <v>36430.589999999989</v>
      </c>
      <c r="C158" s="122">
        <f t="shared" ref="C158:E158" si="0">SUM(C51:C157)</f>
        <v>35500.840000000004</v>
      </c>
      <c r="D158" s="122">
        <f t="shared" si="0"/>
        <v>929.75</v>
      </c>
      <c r="E158" s="122">
        <f t="shared" si="0"/>
        <v>50719.5</v>
      </c>
    </row>
    <row r="159" spans="1:8" x14ac:dyDescent="0.3">
      <c r="A159" s="135"/>
      <c r="B159" s="136"/>
      <c r="C159" s="136"/>
      <c r="D159" s="137"/>
      <c r="E159" s="137"/>
    </row>
    <row r="160" spans="1:8" x14ac:dyDescent="0.3">
      <c r="A160" s="85" t="s">
        <v>221</v>
      </c>
      <c r="B160" s="111"/>
      <c r="C160" s="111"/>
      <c r="D160" s="111"/>
      <c r="E160" s="123"/>
    </row>
    <row r="161" spans="1:5" x14ac:dyDescent="0.3">
      <c r="A161" s="127" t="s">
        <v>239</v>
      </c>
      <c r="B161" s="111"/>
      <c r="C161" s="111"/>
      <c r="D161" s="111"/>
      <c r="E161" s="115"/>
    </row>
    <row r="162" spans="1:5" x14ac:dyDescent="0.3">
      <c r="A162" s="86" t="s">
        <v>240</v>
      </c>
      <c r="B162" s="89"/>
      <c r="C162" s="111"/>
      <c r="D162" s="111"/>
      <c r="E162" s="115"/>
    </row>
    <row r="163" spans="1:5" x14ac:dyDescent="0.3">
      <c r="A163" s="86" t="s">
        <v>28</v>
      </c>
      <c r="B163" s="89"/>
      <c r="C163" s="111"/>
      <c r="D163" s="111"/>
      <c r="E163" s="115"/>
    </row>
    <row r="164" spans="1:5" x14ac:dyDescent="0.3">
      <c r="A164" s="86"/>
      <c r="B164" s="86"/>
      <c r="E164" s="124"/>
    </row>
    <row r="165" spans="1:5" x14ac:dyDescent="0.3">
      <c r="A165" s="85" t="s">
        <v>78</v>
      </c>
      <c r="B165" s="86"/>
      <c r="E165" s="124"/>
    </row>
    <row r="166" spans="1:5" x14ac:dyDescent="0.3">
      <c r="A166" s="86" t="s">
        <v>39</v>
      </c>
      <c r="B166" s="131">
        <v>965.08</v>
      </c>
      <c r="C166" s="117">
        <v>965.08</v>
      </c>
      <c r="E166" s="124"/>
    </row>
    <row r="167" spans="1:5" x14ac:dyDescent="0.3">
      <c r="A167" s="86" t="s">
        <v>222</v>
      </c>
      <c r="B167" s="86"/>
      <c r="E167" s="124"/>
    </row>
    <row r="168" spans="1:5" x14ac:dyDescent="0.3">
      <c r="A168" s="86" t="s">
        <v>250</v>
      </c>
      <c r="B168" s="86"/>
      <c r="E168" s="130">
        <v>200</v>
      </c>
    </row>
    <row r="169" spans="1:5" x14ac:dyDescent="0.3">
      <c r="A169" s="86"/>
      <c r="B169" s="86"/>
      <c r="E169" s="129"/>
    </row>
    <row r="170" spans="1:5" x14ac:dyDescent="0.3">
      <c r="A170" s="85" t="s">
        <v>241</v>
      </c>
      <c r="B170" s="86"/>
      <c r="E170" s="124"/>
    </row>
    <row r="171" spans="1:5" x14ac:dyDescent="0.3">
      <c r="A171" s="86" t="s">
        <v>19</v>
      </c>
      <c r="B171" s="86"/>
      <c r="E171" s="124"/>
    </row>
    <row r="172" spans="1:5" x14ac:dyDescent="0.3">
      <c r="A172" s="86" t="s">
        <v>223</v>
      </c>
      <c r="B172" s="89"/>
      <c r="C172" s="111"/>
      <c r="D172" s="111"/>
      <c r="E172" s="115"/>
    </row>
    <row r="173" spans="1:5" x14ac:dyDescent="0.3">
      <c r="A173" s="86"/>
      <c r="B173" s="89"/>
      <c r="C173" s="111"/>
      <c r="D173" s="111"/>
      <c r="E173" s="115"/>
    </row>
    <row r="174" spans="1:5" x14ac:dyDescent="0.3">
      <c r="A174" s="85" t="s">
        <v>242</v>
      </c>
      <c r="B174" s="89"/>
      <c r="C174" s="111"/>
      <c r="D174" s="111"/>
      <c r="E174" s="115"/>
    </row>
    <row r="175" spans="1:5" x14ac:dyDescent="0.3">
      <c r="A175" s="86" t="s">
        <v>224</v>
      </c>
      <c r="B175" s="89"/>
      <c r="C175" s="111"/>
      <c r="D175" s="111"/>
      <c r="E175" s="115"/>
    </row>
    <row r="176" spans="1:5" x14ac:dyDescent="0.3">
      <c r="A176" s="86" t="s">
        <v>225</v>
      </c>
      <c r="B176" s="89">
        <v>10620</v>
      </c>
      <c r="C176" s="111">
        <v>10620</v>
      </c>
      <c r="D176" s="111"/>
      <c r="E176" s="115"/>
    </row>
    <row r="177" spans="1:6" x14ac:dyDescent="0.3">
      <c r="A177" s="86" t="s">
        <v>413</v>
      </c>
      <c r="B177" s="89">
        <v>666.9</v>
      </c>
      <c r="C177" s="111">
        <v>555.75</v>
      </c>
      <c r="D177" s="111">
        <v>111.15</v>
      </c>
      <c r="E177" s="115"/>
    </row>
    <row r="178" spans="1:6" x14ac:dyDescent="0.3">
      <c r="A178" s="86" t="s">
        <v>420</v>
      </c>
      <c r="B178" s="89">
        <v>150</v>
      </c>
      <c r="C178" s="111">
        <v>150</v>
      </c>
      <c r="D178" s="111"/>
      <c r="E178" s="115"/>
    </row>
    <row r="179" spans="1:6" x14ac:dyDescent="0.3">
      <c r="A179" s="86"/>
      <c r="B179" s="89"/>
      <c r="C179" s="111"/>
      <c r="D179" s="111"/>
      <c r="E179" s="115"/>
    </row>
    <row r="180" spans="1:6" x14ac:dyDescent="0.3">
      <c r="A180" s="85" t="s">
        <v>243</v>
      </c>
      <c r="B180" s="89"/>
      <c r="C180" s="111"/>
      <c r="D180" s="111"/>
      <c r="E180" s="115"/>
    </row>
    <row r="181" spans="1:6" x14ac:dyDescent="0.3">
      <c r="A181" s="86" t="s">
        <v>244</v>
      </c>
      <c r="B181" s="89"/>
      <c r="C181" s="111"/>
      <c r="D181" s="111"/>
      <c r="E181" s="115"/>
    </row>
    <row r="182" spans="1:6" x14ac:dyDescent="0.3">
      <c r="A182" s="86" t="s">
        <v>245</v>
      </c>
      <c r="B182" s="89"/>
      <c r="C182" s="111"/>
      <c r="D182" s="111"/>
      <c r="E182" s="115"/>
    </row>
    <row r="183" spans="1:6" x14ac:dyDescent="0.3">
      <c r="A183" s="86" t="s">
        <v>419</v>
      </c>
      <c r="B183" s="89">
        <v>1900</v>
      </c>
      <c r="C183" s="111">
        <v>1900</v>
      </c>
      <c r="D183" s="111"/>
      <c r="E183" s="115"/>
    </row>
    <row r="184" spans="1:6" x14ac:dyDescent="0.3">
      <c r="A184" s="86" t="s">
        <v>246</v>
      </c>
      <c r="B184" s="89">
        <v>460.52</v>
      </c>
      <c r="C184" s="117">
        <v>460.52</v>
      </c>
      <c r="D184" s="117"/>
      <c r="E184" s="115"/>
    </row>
    <row r="185" spans="1:6" x14ac:dyDescent="0.3">
      <c r="A185" s="86"/>
      <c r="B185" s="88"/>
      <c r="C185" s="122"/>
      <c r="D185" s="122"/>
      <c r="E185" s="115"/>
    </row>
    <row r="186" spans="1:6" x14ac:dyDescent="0.3">
      <c r="A186" s="85" t="s">
        <v>247</v>
      </c>
      <c r="B186" s="86"/>
      <c r="C186" s="117"/>
      <c r="D186" s="117"/>
      <c r="E186" s="115"/>
    </row>
    <row r="187" spans="1:6" x14ac:dyDescent="0.3">
      <c r="A187" s="86" t="s">
        <v>248</v>
      </c>
      <c r="B187" s="86"/>
      <c r="C187" s="117"/>
      <c r="D187" s="125"/>
      <c r="E187" s="115"/>
    </row>
    <row r="188" spans="1:6" x14ac:dyDescent="0.3">
      <c r="A188" s="86"/>
      <c r="B188" s="86"/>
    </row>
    <row r="189" spans="1:6" x14ac:dyDescent="0.3">
      <c r="A189" s="85" t="s">
        <v>249</v>
      </c>
      <c r="B189" s="128">
        <f>SUM(B162:B187)</f>
        <v>14762.5</v>
      </c>
      <c r="C189" s="128">
        <f t="shared" ref="C189:E189" si="1">SUM(C162:C187)</f>
        <v>14651.35</v>
      </c>
      <c r="D189" s="128">
        <f t="shared" si="1"/>
        <v>111.15</v>
      </c>
      <c r="E189" s="128">
        <f t="shared" si="1"/>
        <v>200</v>
      </c>
    </row>
    <row r="190" spans="1:6" x14ac:dyDescent="0.3">
      <c r="A190" s="86"/>
      <c r="B190" s="86"/>
      <c r="C190" s="86"/>
      <c r="D190" s="86"/>
      <c r="E190" s="86"/>
    </row>
    <row r="191" spans="1:6" x14ac:dyDescent="0.3">
      <c r="A191" s="106" t="s">
        <v>251</v>
      </c>
      <c r="B191" s="132">
        <f>SUM(B158)+B189</f>
        <v>51193.089999999989</v>
      </c>
      <c r="C191" s="132">
        <f>SUM(C158)+C189</f>
        <v>50152.19</v>
      </c>
      <c r="D191" s="132">
        <f>SUM(D158)+D189</f>
        <v>1040.9000000000001</v>
      </c>
      <c r="E191" s="132">
        <f>SUM(E158)+E189</f>
        <v>50919.5</v>
      </c>
    </row>
    <row r="192" spans="1:6" x14ac:dyDescent="0.3">
      <c r="A192" s="86"/>
      <c r="B192" s="86"/>
      <c r="C192" s="86"/>
      <c r="D192" s="86"/>
      <c r="E192" s="133">
        <v>50920</v>
      </c>
      <c r="F192" s="169" t="s">
        <v>252</v>
      </c>
    </row>
    <row r="193" spans="1:5" x14ac:dyDescent="0.3">
      <c r="A193" s="86"/>
      <c r="B193" s="86"/>
      <c r="C193" s="86"/>
      <c r="D193" s="86"/>
      <c r="E193" s="14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BE0E6-6AEC-4E80-953C-996329AA3C04}">
  <dimension ref="A1:J73"/>
  <sheetViews>
    <sheetView topLeftCell="A23" workbookViewId="0">
      <selection activeCell="C35" sqref="C35"/>
    </sheetView>
  </sheetViews>
  <sheetFormatPr defaultRowHeight="14.4" x14ac:dyDescent="0.3"/>
  <cols>
    <col min="1" max="1" width="48.6640625" customWidth="1"/>
    <col min="2" max="2" width="12.5546875" customWidth="1"/>
    <col min="3" max="3" width="16.5546875" customWidth="1"/>
    <col min="7" max="7" width="10.44140625" bestFit="1" customWidth="1"/>
    <col min="9" max="9" width="10.44140625" bestFit="1" customWidth="1"/>
    <col min="10" max="10" width="16.6640625" customWidth="1"/>
  </cols>
  <sheetData>
    <row r="1" spans="1:10" x14ac:dyDescent="0.3">
      <c r="A1" s="1" t="s">
        <v>49</v>
      </c>
      <c r="B1" s="2"/>
    </row>
    <row r="2" spans="1:10" x14ac:dyDescent="0.3">
      <c r="A2" s="3">
        <v>46023</v>
      </c>
      <c r="B2" s="2"/>
    </row>
    <row r="3" spans="1:10" x14ac:dyDescent="0.3">
      <c r="A3" s="4" t="s">
        <v>0</v>
      </c>
      <c r="B3" s="5" t="s">
        <v>1</v>
      </c>
      <c r="C3" s="6"/>
      <c r="E3" t="s">
        <v>2</v>
      </c>
    </row>
    <row r="4" spans="1:10" x14ac:dyDescent="0.3">
      <c r="A4" s="146" t="s">
        <v>454</v>
      </c>
      <c r="B4" s="8">
        <v>170</v>
      </c>
      <c r="C4" s="9" t="s">
        <v>19</v>
      </c>
      <c r="E4" t="s">
        <v>3</v>
      </c>
    </row>
    <row r="5" spans="1:10" x14ac:dyDescent="0.3">
      <c r="A5" s="146" t="s">
        <v>464</v>
      </c>
      <c r="B5" s="8">
        <v>975</v>
      </c>
      <c r="C5" s="9" t="s">
        <v>10</v>
      </c>
    </row>
    <row r="6" spans="1:10" x14ac:dyDescent="0.3">
      <c r="A6" s="146"/>
      <c r="B6" s="161">
        <f>SUM(B4:B5)</f>
        <v>1145</v>
      </c>
      <c r="C6" s="9"/>
      <c r="E6" s="14" t="s">
        <v>4</v>
      </c>
      <c r="F6" s="14" t="s">
        <v>5</v>
      </c>
      <c r="G6" s="14" t="s">
        <v>6</v>
      </c>
      <c r="I6" s="1" t="s">
        <v>7</v>
      </c>
    </row>
    <row r="7" spans="1:10" x14ac:dyDescent="0.3">
      <c r="A7" s="146"/>
      <c r="B7" s="161"/>
      <c r="C7" s="9"/>
      <c r="E7" s="17"/>
      <c r="F7" s="18"/>
      <c r="G7" s="19"/>
      <c r="I7" s="19"/>
    </row>
    <row r="8" spans="1:10" x14ac:dyDescent="0.3">
      <c r="A8" s="147"/>
      <c r="B8" s="162"/>
      <c r="C8" s="9"/>
      <c r="E8" s="17">
        <v>2556</v>
      </c>
      <c r="F8" s="18" t="s">
        <v>455</v>
      </c>
      <c r="G8" s="189">
        <v>20.98</v>
      </c>
      <c r="H8" s="18"/>
      <c r="I8" s="19">
        <v>20.98</v>
      </c>
      <c r="J8" t="s">
        <v>456</v>
      </c>
    </row>
    <row r="9" spans="1:10" x14ac:dyDescent="0.3">
      <c r="A9" s="4" t="s">
        <v>8</v>
      </c>
      <c r="B9" s="15"/>
      <c r="C9" s="16"/>
      <c r="E9" s="17"/>
      <c r="F9" s="17"/>
      <c r="G9" s="68"/>
      <c r="H9" s="69"/>
      <c r="I9" s="68"/>
    </row>
    <row r="10" spans="1:10" x14ac:dyDescent="0.3">
      <c r="A10" s="16" t="s">
        <v>449</v>
      </c>
      <c r="B10" s="15">
        <v>200</v>
      </c>
      <c r="C10" s="16" t="s">
        <v>9</v>
      </c>
      <c r="E10" s="17">
        <v>2557</v>
      </c>
      <c r="F10" s="17" t="s">
        <v>459</v>
      </c>
      <c r="G10" s="68">
        <v>200</v>
      </c>
      <c r="H10" s="69"/>
      <c r="I10" s="68">
        <v>200</v>
      </c>
    </row>
    <row r="11" spans="1:10" x14ac:dyDescent="0.3">
      <c r="A11" s="16" t="s">
        <v>446</v>
      </c>
      <c r="B11" s="15">
        <v>60</v>
      </c>
      <c r="C11" s="16" t="s">
        <v>10</v>
      </c>
      <c r="E11" s="17"/>
      <c r="F11" s="17"/>
      <c r="G11" s="68"/>
      <c r="H11" s="69"/>
      <c r="I11" s="68"/>
    </row>
    <row r="12" spans="1:10" x14ac:dyDescent="0.3">
      <c r="A12" s="16" t="s">
        <v>447</v>
      </c>
      <c r="B12" s="15">
        <v>37.5</v>
      </c>
      <c r="C12" s="16" t="s">
        <v>335</v>
      </c>
      <c r="E12" s="17">
        <v>2558</v>
      </c>
      <c r="F12" t="s">
        <v>270</v>
      </c>
      <c r="G12" s="84">
        <v>60</v>
      </c>
      <c r="H12" s="84"/>
      <c r="I12" s="84">
        <v>60</v>
      </c>
    </row>
    <row r="13" spans="1:10" x14ac:dyDescent="0.3">
      <c r="A13" s="16" t="s">
        <v>448</v>
      </c>
      <c r="B13" s="15">
        <v>20</v>
      </c>
      <c r="C13" s="16" t="s">
        <v>9</v>
      </c>
      <c r="E13" s="17"/>
    </row>
    <row r="14" spans="1:10" x14ac:dyDescent="0.3">
      <c r="A14" s="16" t="s">
        <v>451</v>
      </c>
      <c r="B14" s="184">
        <v>176.96</v>
      </c>
      <c r="C14" s="16" t="s">
        <v>10</v>
      </c>
      <c r="E14" s="17">
        <v>2559</v>
      </c>
      <c r="F14" s="17" t="s">
        <v>66</v>
      </c>
      <c r="G14" s="68">
        <v>37.5</v>
      </c>
      <c r="H14" s="69"/>
      <c r="I14" s="68">
        <v>37.5</v>
      </c>
    </row>
    <row r="15" spans="1:10" x14ac:dyDescent="0.3">
      <c r="A15" s="16" t="s">
        <v>450</v>
      </c>
      <c r="B15" s="184">
        <v>36.43</v>
      </c>
      <c r="C15" s="16" t="s">
        <v>10</v>
      </c>
      <c r="E15" s="17"/>
      <c r="F15" s="17"/>
      <c r="G15" s="68"/>
      <c r="H15" s="69"/>
      <c r="I15" s="68"/>
    </row>
    <row r="16" spans="1:10" x14ac:dyDescent="0.3">
      <c r="A16" s="81" t="s">
        <v>453</v>
      </c>
      <c r="B16" s="184">
        <v>334</v>
      </c>
      <c r="C16" s="16" t="s">
        <v>10</v>
      </c>
      <c r="E16" s="17">
        <v>2560</v>
      </c>
      <c r="F16" s="17" t="s">
        <v>69</v>
      </c>
      <c r="G16" s="68">
        <v>20</v>
      </c>
      <c r="H16" s="69"/>
      <c r="I16" s="68"/>
    </row>
    <row r="17" spans="1:9" x14ac:dyDescent="0.3">
      <c r="A17" s="16" t="s">
        <v>11</v>
      </c>
      <c r="B17" s="21">
        <v>1255.4000000000001</v>
      </c>
      <c r="C17" s="16" t="s">
        <v>9</v>
      </c>
      <c r="E17" s="17"/>
      <c r="F17" s="17"/>
      <c r="G17" s="68">
        <v>176.96</v>
      </c>
      <c r="H17" s="69"/>
      <c r="I17" s="68"/>
    </row>
    <row r="18" spans="1:9" x14ac:dyDescent="0.3">
      <c r="A18" s="16" t="s">
        <v>12</v>
      </c>
      <c r="B18" s="21">
        <v>38.68</v>
      </c>
      <c r="C18" s="16" t="s">
        <v>9</v>
      </c>
      <c r="E18" s="17"/>
      <c r="F18" s="17"/>
      <c r="G18" s="68">
        <v>36.43</v>
      </c>
      <c r="H18" s="69"/>
      <c r="I18" s="68"/>
    </row>
    <row r="19" spans="1:9" x14ac:dyDescent="0.3">
      <c r="A19" s="16" t="s">
        <v>13</v>
      </c>
      <c r="B19" s="22">
        <v>35</v>
      </c>
      <c r="C19" s="9" t="s">
        <v>9</v>
      </c>
      <c r="E19" s="17"/>
      <c r="F19" s="17"/>
      <c r="G19" s="68">
        <v>1255.4000000000001</v>
      </c>
      <c r="H19" s="69"/>
      <c r="I19" s="68"/>
    </row>
    <row r="20" spans="1:9" x14ac:dyDescent="0.3">
      <c r="A20" s="16" t="s">
        <v>444</v>
      </c>
      <c r="B20" s="22">
        <v>16.79</v>
      </c>
      <c r="C20" s="9" t="s">
        <v>9</v>
      </c>
      <c r="E20" s="17"/>
      <c r="F20" s="17"/>
      <c r="G20" s="68">
        <v>38.68</v>
      </c>
      <c r="H20" s="69"/>
      <c r="I20" s="68"/>
    </row>
    <row r="21" spans="1:9" x14ac:dyDescent="0.3">
      <c r="A21" s="16" t="s">
        <v>445</v>
      </c>
      <c r="B21" s="21">
        <v>389.19</v>
      </c>
      <c r="C21" s="9" t="s">
        <v>10</v>
      </c>
      <c r="E21" s="17"/>
      <c r="F21" s="17"/>
      <c r="G21" s="68">
        <v>35</v>
      </c>
      <c r="I21" s="68"/>
    </row>
    <row r="22" spans="1:9" x14ac:dyDescent="0.3">
      <c r="A22" s="16" t="s">
        <v>457</v>
      </c>
      <c r="B22" s="139">
        <v>250</v>
      </c>
      <c r="C22" s="81" t="s">
        <v>10</v>
      </c>
      <c r="F22" s="17"/>
      <c r="G22" s="68">
        <v>16.79</v>
      </c>
      <c r="H22" s="69"/>
      <c r="I22" s="68"/>
    </row>
    <row r="23" spans="1:9" x14ac:dyDescent="0.3">
      <c r="A23" s="16" t="s">
        <v>458</v>
      </c>
      <c r="B23" s="139">
        <v>67.34</v>
      </c>
      <c r="C23" s="81" t="s">
        <v>335</v>
      </c>
      <c r="E23" s="17"/>
      <c r="G23" s="84">
        <v>250</v>
      </c>
      <c r="H23" s="69"/>
      <c r="I23" s="84">
        <f>SUM(G16:G23)</f>
        <v>1829.2600000000002</v>
      </c>
    </row>
    <row r="24" spans="1:9" x14ac:dyDescent="0.3">
      <c r="A24" s="16" t="s">
        <v>461</v>
      </c>
      <c r="B24" s="139">
        <v>49.25</v>
      </c>
      <c r="C24" s="81" t="s">
        <v>10</v>
      </c>
      <c r="E24" s="17"/>
      <c r="G24" s="84"/>
      <c r="H24" s="69"/>
      <c r="I24" s="84"/>
    </row>
    <row r="25" spans="1:9" x14ac:dyDescent="0.3">
      <c r="A25" s="16" t="s">
        <v>462</v>
      </c>
      <c r="B25" s="139">
        <v>35</v>
      </c>
      <c r="C25" s="81" t="s">
        <v>10</v>
      </c>
      <c r="E25" s="171">
        <v>2561</v>
      </c>
      <c r="F25" s="17" t="s">
        <v>460</v>
      </c>
      <c r="G25" s="68">
        <v>334</v>
      </c>
      <c r="H25" s="69"/>
      <c r="I25" s="68">
        <v>334</v>
      </c>
    </row>
    <row r="26" spans="1:9" x14ac:dyDescent="0.3">
      <c r="A26" s="16" t="s">
        <v>409</v>
      </c>
      <c r="B26" s="139">
        <v>77.180000000000007</v>
      </c>
      <c r="C26" s="16" t="s">
        <v>335</v>
      </c>
      <c r="E26" s="17"/>
      <c r="F26" s="17"/>
      <c r="G26" s="68"/>
      <c r="H26" s="69"/>
      <c r="I26" s="68"/>
    </row>
    <row r="27" spans="1:9" x14ac:dyDescent="0.3">
      <c r="A27" s="66"/>
      <c r="B27" s="153">
        <f>SUM(B10:B26)</f>
        <v>3078.72</v>
      </c>
      <c r="E27" s="17">
        <v>2562</v>
      </c>
      <c r="F27" s="171" t="s">
        <v>70</v>
      </c>
      <c r="G27" s="68">
        <v>389.19</v>
      </c>
      <c r="H27" s="69"/>
      <c r="I27" s="69">
        <v>389.19</v>
      </c>
    </row>
    <row r="28" spans="1:9" x14ac:dyDescent="0.3">
      <c r="B28" s="25"/>
      <c r="F28" s="17"/>
      <c r="G28" s="69"/>
      <c r="H28" s="69"/>
      <c r="I28" s="69"/>
    </row>
    <row r="29" spans="1:9" ht="15" thickBot="1" x14ac:dyDescent="0.35">
      <c r="B29" s="25"/>
      <c r="E29" s="17">
        <v>2563</v>
      </c>
      <c r="F29" s="17" t="s">
        <v>434</v>
      </c>
      <c r="G29" s="69">
        <v>67.34</v>
      </c>
      <c r="H29" s="69"/>
      <c r="I29" s="69">
        <v>67.34</v>
      </c>
    </row>
    <row r="30" spans="1:9" x14ac:dyDescent="0.3">
      <c r="A30" s="78" t="s">
        <v>439</v>
      </c>
      <c r="C30" s="28"/>
    </row>
    <row r="31" spans="1:9" ht="15" thickBot="1" x14ac:dyDescent="0.35">
      <c r="A31" s="185" t="s">
        <v>14</v>
      </c>
      <c r="B31" s="187">
        <v>25578.3</v>
      </c>
      <c r="C31" s="28"/>
      <c r="E31" s="17">
        <v>2564</v>
      </c>
      <c r="F31" t="s">
        <v>64</v>
      </c>
      <c r="G31" s="84">
        <v>49.25</v>
      </c>
      <c r="H31" s="84"/>
      <c r="I31" s="84"/>
    </row>
    <row r="32" spans="1:9" ht="15" thickBot="1" x14ac:dyDescent="0.35">
      <c r="A32" s="186" t="s">
        <v>15</v>
      </c>
      <c r="B32" s="188">
        <v>20459.23</v>
      </c>
      <c r="C32" s="28"/>
      <c r="E32" s="17"/>
      <c r="G32" s="69">
        <v>35</v>
      </c>
      <c r="H32" s="69"/>
      <c r="I32" s="68">
        <f>SUM(G31:G32)</f>
        <v>84.25</v>
      </c>
    </row>
    <row r="33" spans="1:10" ht="15" thickBot="1" x14ac:dyDescent="0.35">
      <c r="A33" s="34" t="s">
        <v>16</v>
      </c>
      <c r="B33" s="173">
        <f>SUM(B31:B32)</f>
        <v>46037.53</v>
      </c>
      <c r="C33" s="28"/>
      <c r="E33" s="17"/>
      <c r="F33" s="17"/>
      <c r="G33" s="68"/>
      <c r="H33" s="69"/>
    </row>
    <row r="34" spans="1:10" ht="15" thickBot="1" x14ac:dyDescent="0.35">
      <c r="A34" s="36"/>
      <c r="B34" s="37"/>
      <c r="C34" s="140"/>
      <c r="E34" s="17">
        <v>2565</v>
      </c>
      <c r="F34" t="s">
        <v>323</v>
      </c>
      <c r="G34" s="68">
        <v>77.180000000000007</v>
      </c>
      <c r="I34">
        <v>77.180000000000007</v>
      </c>
    </row>
    <row r="35" spans="1:10" ht="15" thickBot="1" x14ac:dyDescent="0.35">
      <c r="A35" s="76" t="s">
        <v>275</v>
      </c>
      <c r="C35" s="28"/>
      <c r="G35" s="190"/>
      <c r="H35" s="84"/>
      <c r="I35" s="84"/>
    </row>
    <row r="36" spans="1:10" ht="15" thickBot="1" x14ac:dyDescent="0.35">
      <c r="A36" s="77" t="s">
        <v>17</v>
      </c>
      <c r="B36" s="42">
        <v>85498.5</v>
      </c>
      <c r="C36" s="28"/>
      <c r="I36" s="71">
        <f>SUM(I10:I35)</f>
        <v>3078.7200000000003</v>
      </c>
      <c r="J36" t="s">
        <v>463</v>
      </c>
    </row>
    <row r="37" spans="1:10" x14ac:dyDescent="0.3">
      <c r="A37" s="45"/>
      <c r="B37" s="46"/>
      <c r="C37" s="28"/>
      <c r="I37" s="141"/>
    </row>
    <row r="38" spans="1:10" x14ac:dyDescent="0.3">
      <c r="A38" s="45"/>
      <c r="B38" s="46"/>
      <c r="C38" s="28"/>
      <c r="I38" s="141"/>
      <c r="J38" s="191">
        <f>SUM(I36)+I8</f>
        <v>3099.7000000000003</v>
      </c>
    </row>
    <row r="39" spans="1:10" x14ac:dyDescent="0.3">
      <c r="A39" s="45"/>
      <c r="B39" s="46"/>
      <c r="C39" s="28"/>
    </row>
    <row r="40" spans="1:10" x14ac:dyDescent="0.3">
      <c r="A40" s="47"/>
      <c r="B40" s="2"/>
      <c r="C40" s="48"/>
    </row>
    <row r="41" spans="1:10" x14ac:dyDescent="0.3">
      <c r="A41" s="75" t="s">
        <v>18</v>
      </c>
      <c r="B41" s="16"/>
      <c r="C41" s="48"/>
    </row>
    <row r="42" spans="1:10" x14ac:dyDescent="0.3">
      <c r="A42" s="16" t="s">
        <v>19</v>
      </c>
      <c r="B42" s="51">
        <v>1124.26</v>
      </c>
      <c r="C42" s="48"/>
    </row>
    <row r="43" spans="1:10" x14ac:dyDescent="0.3">
      <c r="A43" s="7" t="s">
        <v>20</v>
      </c>
      <c r="B43" s="53">
        <v>12482.69</v>
      </c>
      <c r="C43" s="48"/>
    </row>
    <row r="44" spans="1:10" x14ac:dyDescent="0.3">
      <c r="A44" s="7" t="s">
        <v>21</v>
      </c>
      <c r="B44" s="53">
        <v>10265.98</v>
      </c>
      <c r="C44" s="48"/>
    </row>
    <row r="45" spans="1:10" x14ac:dyDescent="0.3">
      <c r="A45" s="16" t="s">
        <v>22</v>
      </c>
      <c r="B45" s="54">
        <v>757.5</v>
      </c>
      <c r="C45" s="55"/>
    </row>
    <row r="46" spans="1:10" x14ac:dyDescent="0.3">
      <c r="A46" s="7" t="s">
        <v>23</v>
      </c>
      <c r="B46" s="56">
        <v>533.09</v>
      </c>
      <c r="C46" s="55"/>
      <c r="F46" s="2"/>
    </row>
    <row r="47" spans="1:10" x14ac:dyDescent="0.3">
      <c r="A47" s="16" t="s">
        <v>26</v>
      </c>
      <c r="B47" s="56">
        <v>49.7</v>
      </c>
      <c r="C47" s="59" t="s">
        <v>27</v>
      </c>
      <c r="F47" s="2"/>
    </row>
    <row r="48" spans="1:10" x14ac:dyDescent="0.3">
      <c r="A48" s="16" t="s">
        <v>28</v>
      </c>
      <c r="B48" s="56">
        <v>382.63</v>
      </c>
      <c r="C48" s="55"/>
      <c r="E48" s="2"/>
      <c r="F48" s="43"/>
    </row>
    <row r="49" spans="1:7" x14ac:dyDescent="0.3">
      <c r="A49" s="16" t="s">
        <v>29</v>
      </c>
      <c r="B49" s="56">
        <v>115.45</v>
      </c>
      <c r="C49" s="55"/>
      <c r="E49" s="43"/>
      <c r="F49" s="119"/>
    </row>
    <row r="50" spans="1:7" x14ac:dyDescent="0.3">
      <c r="A50" s="16" t="s">
        <v>30</v>
      </c>
      <c r="B50" s="56">
        <v>2479.84</v>
      </c>
      <c r="C50" s="55"/>
      <c r="E50" s="2"/>
      <c r="F50" s="2"/>
    </row>
    <row r="51" spans="1:7" x14ac:dyDescent="0.3">
      <c r="A51" s="16" t="s">
        <v>33</v>
      </c>
      <c r="B51" s="56">
        <v>330.89</v>
      </c>
      <c r="C51" s="55" t="s">
        <v>390</v>
      </c>
      <c r="F51" s="43"/>
    </row>
    <row r="52" spans="1:7" x14ac:dyDescent="0.3">
      <c r="A52" s="16" t="s">
        <v>35</v>
      </c>
      <c r="B52" s="56">
        <v>625</v>
      </c>
      <c r="C52" s="55" t="s">
        <v>390</v>
      </c>
      <c r="E52" s="2"/>
      <c r="F52" s="2"/>
    </row>
    <row r="53" spans="1:7" x14ac:dyDescent="0.3">
      <c r="A53" s="16" t="s">
        <v>37</v>
      </c>
      <c r="B53" s="163">
        <v>-315</v>
      </c>
      <c r="C53" s="55" t="s">
        <v>390</v>
      </c>
      <c r="F53" s="2"/>
    </row>
    <row r="54" spans="1:7" x14ac:dyDescent="0.3">
      <c r="A54" s="16" t="s">
        <v>38</v>
      </c>
      <c r="B54" s="56">
        <v>6000</v>
      </c>
      <c r="C54" s="55"/>
      <c r="F54" s="2"/>
    </row>
    <row r="55" spans="1:7" x14ac:dyDescent="0.3">
      <c r="A55" s="16" t="s">
        <v>39</v>
      </c>
      <c r="B55" s="60">
        <v>407.31</v>
      </c>
      <c r="C55" s="61"/>
      <c r="F55" s="43"/>
      <c r="G55" s="43"/>
    </row>
    <row r="56" spans="1:7" x14ac:dyDescent="0.3">
      <c r="A56" s="16" t="s">
        <v>431</v>
      </c>
      <c r="B56" s="60">
        <v>105.57</v>
      </c>
      <c r="C56" s="61"/>
      <c r="F56" s="43"/>
      <c r="G56" s="2"/>
    </row>
    <row r="57" spans="1:7" ht="15" thickBot="1" x14ac:dyDescent="0.35">
      <c r="A57" s="14" t="s">
        <v>40</v>
      </c>
      <c r="B57" s="62">
        <f>SUM(B42:B56)</f>
        <v>35344.909999999996</v>
      </c>
      <c r="C57" s="55"/>
      <c r="F57" s="43"/>
    </row>
    <row r="58" spans="1:7" x14ac:dyDescent="0.3">
      <c r="A58" s="14"/>
      <c r="B58" s="63"/>
      <c r="C58" s="55"/>
    </row>
    <row r="59" spans="1:7" x14ac:dyDescent="0.3">
      <c r="A59" s="1" t="s">
        <v>340</v>
      </c>
      <c r="C59" s="2"/>
      <c r="F59" s="43"/>
    </row>
    <row r="60" spans="1:7" x14ac:dyDescent="0.3">
      <c r="A60" s="1" t="s">
        <v>452</v>
      </c>
      <c r="G60" s="2"/>
    </row>
    <row r="62" spans="1:7" x14ac:dyDescent="0.3">
      <c r="A62" s="64" t="s">
        <v>41</v>
      </c>
      <c r="B62" s="165"/>
      <c r="C62" s="23"/>
    </row>
    <row r="63" spans="1:7" x14ac:dyDescent="0.3">
      <c r="A63" s="65" t="s">
        <v>42</v>
      </c>
      <c r="C63" s="66"/>
    </row>
    <row r="64" spans="1:7" x14ac:dyDescent="0.3">
      <c r="A64" s="65" t="s">
        <v>43</v>
      </c>
      <c r="C64" s="66"/>
    </row>
    <row r="65" spans="1:3" x14ac:dyDescent="0.3">
      <c r="A65" s="65" t="s">
        <v>44</v>
      </c>
      <c r="C65" s="66"/>
    </row>
    <row r="66" spans="1:3" x14ac:dyDescent="0.3">
      <c r="A66" s="65"/>
      <c r="C66" s="66"/>
    </row>
    <row r="67" spans="1:3" x14ac:dyDescent="0.3">
      <c r="A67" s="65" t="s">
        <v>383</v>
      </c>
      <c r="C67" s="66"/>
    </row>
    <row r="68" spans="1:3" x14ac:dyDescent="0.3">
      <c r="A68" s="65" t="s">
        <v>46</v>
      </c>
      <c r="C68" s="66"/>
    </row>
    <row r="69" spans="1:3" x14ac:dyDescent="0.3">
      <c r="A69" s="65" t="s">
        <v>47</v>
      </c>
      <c r="C69" s="66"/>
    </row>
    <row r="70" spans="1:3" x14ac:dyDescent="0.3">
      <c r="A70" s="65" t="s">
        <v>48</v>
      </c>
      <c r="C70" s="66"/>
    </row>
    <row r="71" spans="1:3" x14ac:dyDescent="0.3">
      <c r="A71" s="65"/>
      <c r="C71" s="66"/>
    </row>
    <row r="72" spans="1:3" x14ac:dyDescent="0.3">
      <c r="A72" s="65" t="s">
        <v>432</v>
      </c>
      <c r="C72" s="66"/>
    </row>
    <row r="73" spans="1:3" x14ac:dyDescent="0.3">
      <c r="A73" s="74"/>
      <c r="B73" s="67"/>
      <c r="C73" s="9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676E4-8F2E-499A-884D-58C8E9A9E423}">
  <dimension ref="A1:M193"/>
  <sheetViews>
    <sheetView workbookViewId="0">
      <selection sqref="A1:L194"/>
    </sheetView>
  </sheetViews>
  <sheetFormatPr defaultRowHeight="14.4" x14ac:dyDescent="0.3"/>
  <cols>
    <col min="1" max="1" width="33.88671875" customWidth="1"/>
    <col min="2" max="2" width="12.109375" customWidth="1"/>
    <col min="10" max="10" width="10.6640625" customWidth="1"/>
    <col min="12" max="12" width="14.21875" customWidth="1"/>
  </cols>
  <sheetData>
    <row r="1" spans="1:12" x14ac:dyDescent="0.3">
      <c r="A1" s="82" t="s">
        <v>475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441</v>
      </c>
      <c r="H3" s="86"/>
      <c r="I3" s="86"/>
      <c r="J3" s="86"/>
      <c r="K3" s="87"/>
      <c r="L3" s="92">
        <f>SUM(B34)</f>
        <v>66597</v>
      </c>
    </row>
    <row r="4" spans="1:12" x14ac:dyDescent="0.3">
      <c r="A4" s="86" t="s">
        <v>94</v>
      </c>
      <c r="B4" s="89">
        <v>43.32</v>
      </c>
      <c r="C4" s="84"/>
      <c r="D4" s="84"/>
      <c r="E4" s="86"/>
      <c r="G4" s="86"/>
      <c r="H4" s="86"/>
      <c r="I4" s="86"/>
      <c r="J4" s="86"/>
      <c r="K4" s="87"/>
      <c r="L4" s="144">
        <f>SUM(L1:L3)</f>
        <v>178249.03999999998</v>
      </c>
    </row>
    <row r="5" spans="1:12" x14ac:dyDescent="0.3">
      <c r="A5" s="86" t="s">
        <v>95</v>
      </c>
      <c r="B5" s="89">
        <v>43.32</v>
      </c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183" t="s">
        <v>440</v>
      </c>
      <c r="B6" s="183">
        <v>105.57</v>
      </c>
      <c r="C6" s="84"/>
      <c r="D6" s="84"/>
      <c r="G6" s="86" t="s">
        <v>442</v>
      </c>
      <c r="H6" s="86"/>
      <c r="I6" s="86"/>
      <c r="J6" s="86"/>
      <c r="K6" s="87"/>
      <c r="L6" s="92">
        <f>SUM(B191)</f>
        <v>54283.539999999994</v>
      </c>
    </row>
    <row r="7" spans="1:12" x14ac:dyDescent="0.3">
      <c r="A7" s="183" t="s">
        <v>39</v>
      </c>
      <c r="B7" s="91">
        <v>849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86" t="s">
        <v>97</v>
      </c>
      <c r="B8" s="91"/>
      <c r="C8" s="84"/>
      <c r="D8" s="84"/>
      <c r="G8" s="85" t="s">
        <v>98</v>
      </c>
      <c r="H8" s="85"/>
      <c r="I8" s="85"/>
      <c r="J8" s="85"/>
      <c r="K8" s="93"/>
      <c r="L8" s="145">
        <f>SUM(L4)-L6</f>
        <v>123965.49999999999</v>
      </c>
    </row>
    <row r="9" spans="1:12" ht="15" thickTop="1" x14ac:dyDescent="0.3">
      <c r="A9" s="86" t="s">
        <v>415</v>
      </c>
      <c r="B9" s="91">
        <v>667</v>
      </c>
      <c r="C9" s="84"/>
      <c r="D9" s="84"/>
      <c r="G9" s="86"/>
      <c r="H9" s="86"/>
      <c r="I9" s="86"/>
      <c r="J9" s="86"/>
      <c r="K9" s="87"/>
      <c r="L9" s="89"/>
    </row>
    <row r="10" spans="1:12" x14ac:dyDescent="0.3">
      <c r="A10" s="86" t="s">
        <v>100</v>
      </c>
      <c r="B10" s="91"/>
      <c r="C10" s="84"/>
      <c r="D10" s="84"/>
      <c r="G10" s="85" t="s">
        <v>101</v>
      </c>
      <c r="H10" s="85"/>
      <c r="I10" s="85"/>
      <c r="J10" s="85"/>
      <c r="K10" s="87"/>
      <c r="L10" s="89"/>
    </row>
    <row r="11" spans="1:12" x14ac:dyDescent="0.3">
      <c r="A11" s="86" t="s">
        <v>102</v>
      </c>
      <c r="B11" s="91">
        <v>608</v>
      </c>
      <c r="C11" s="84"/>
      <c r="D11" s="84"/>
      <c r="G11" s="86"/>
      <c r="H11" s="86"/>
      <c r="I11" s="86"/>
      <c r="J11" s="86"/>
      <c r="K11" s="86"/>
      <c r="L11" s="89"/>
    </row>
    <row r="12" spans="1:12" x14ac:dyDescent="0.3">
      <c r="A12" s="86" t="s">
        <v>103</v>
      </c>
      <c r="B12" s="91"/>
      <c r="C12" s="84"/>
      <c r="D12" s="84"/>
      <c r="G12" s="86" t="s">
        <v>104</v>
      </c>
      <c r="H12" s="86"/>
      <c r="I12" s="86"/>
      <c r="J12" s="86"/>
      <c r="K12" s="87"/>
      <c r="L12" s="89"/>
    </row>
    <row r="13" spans="1:12" x14ac:dyDescent="0.3">
      <c r="A13" s="86" t="s">
        <v>105</v>
      </c>
      <c r="B13" s="91"/>
      <c r="C13" s="84"/>
      <c r="D13" s="84"/>
      <c r="G13" s="95" t="s">
        <v>476</v>
      </c>
      <c r="H13" s="86" t="s">
        <v>106</v>
      </c>
      <c r="I13" s="86"/>
      <c r="J13" s="86"/>
      <c r="K13" s="87"/>
      <c r="L13" s="89">
        <v>21372.04</v>
      </c>
    </row>
    <row r="14" spans="1:12" x14ac:dyDescent="0.3">
      <c r="A14" s="86" t="s">
        <v>107</v>
      </c>
      <c r="B14" s="91">
        <v>121.18</v>
      </c>
      <c r="C14" s="84"/>
      <c r="D14" s="84"/>
      <c r="G14" s="95" t="s">
        <v>476</v>
      </c>
      <c r="H14" s="86" t="s">
        <v>108</v>
      </c>
      <c r="I14" s="86"/>
      <c r="J14" s="86"/>
      <c r="K14" s="87"/>
      <c r="L14" s="89">
        <v>20469.66</v>
      </c>
    </row>
    <row r="15" spans="1:12" x14ac:dyDescent="0.3">
      <c r="A15" s="86" t="s">
        <v>109</v>
      </c>
      <c r="B15" s="91"/>
      <c r="C15" s="84"/>
      <c r="D15" s="84"/>
      <c r="G15" s="95" t="s">
        <v>110</v>
      </c>
      <c r="H15" s="86" t="s">
        <v>111</v>
      </c>
      <c r="I15" s="86"/>
      <c r="J15" s="86"/>
      <c r="K15" s="87"/>
      <c r="L15" s="92">
        <v>85498.5</v>
      </c>
    </row>
    <row r="16" spans="1:12" x14ac:dyDescent="0.3">
      <c r="A16" s="86" t="s">
        <v>112</v>
      </c>
      <c r="B16" s="91"/>
      <c r="C16" s="84"/>
      <c r="D16" s="84"/>
      <c r="G16" s="86"/>
      <c r="H16" s="86"/>
      <c r="I16" s="86"/>
      <c r="J16" s="86"/>
      <c r="K16" s="87"/>
      <c r="L16" s="88">
        <f>SUM(L13:L15)</f>
        <v>127340.2</v>
      </c>
    </row>
    <row r="17" spans="1:13" x14ac:dyDescent="0.3">
      <c r="A17" s="86" t="s">
        <v>113</v>
      </c>
      <c r="B17" s="91"/>
      <c r="C17" s="84"/>
      <c r="D17" s="84"/>
      <c r="G17" s="86"/>
      <c r="H17" s="86"/>
      <c r="I17" s="86"/>
      <c r="J17" s="86"/>
      <c r="K17" s="87"/>
      <c r="L17" s="87"/>
    </row>
    <row r="18" spans="1:13" x14ac:dyDescent="0.3">
      <c r="A18" s="86" t="s">
        <v>19</v>
      </c>
      <c r="B18" s="91">
        <v>170</v>
      </c>
      <c r="C18" s="84"/>
      <c r="D18" s="84"/>
      <c r="G18" s="86" t="s">
        <v>114</v>
      </c>
      <c r="H18" s="86"/>
      <c r="I18" s="86"/>
      <c r="J18" s="86"/>
      <c r="K18" s="96"/>
      <c r="L18" s="97"/>
    </row>
    <row r="19" spans="1:13" x14ac:dyDescent="0.3">
      <c r="A19" s="86" t="s">
        <v>115</v>
      </c>
      <c r="B19" s="91"/>
      <c r="C19" s="84"/>
      <c r="D19" s="84"/>
      <c r="G19" s="86"/>
      <c r="H19" s="86"/>
      <c r="I19" s="86"/>
      <c r="J19" s="86" t="s">
        <v>479</v>
      </c>
      <c r="K19" s="101">
        <v>2556</v>
      </c>
      <c r="L19" s="103">
        <v>20.98</v>
      </c>
    </row>
    <row r="20" spans="1:13" x14ac:dyDescent="0.3">
      <c r="A20" s="86" t="s">
        <v>116</v>
      </c>
      <c r="B20" s="91"/>
      <c r="C20" s="84"/>
      <c r="D20" s="84"/>
      <c r="K20" s="104">
        <v>2539</v>
      </c>
      <c r="L20" s="105">
        <v>275</v>
      </c>
      <c r="M20" s="170"/>
    </row>
    <row r="21" spans="1:13" x14ac:dyDescent="0.3">
      <c r="A21" s="86" t="s">
        <v>117</v>
      </c>
      <c r="B21" s="91"/>
      <c r="C21" s="84"/>
      <c r="D21" s="84"/>
      <c r="K21" s="104">
        <v>2557</v>
      </c>
      <c r="L21" s="105">
        <v>200</v>
      </c>
    </row>
    <row r="22" spans="1:13" x14ac:dyDescent="0.3">
      <c r="A22" s="86" t="s">
        <v>35</v>
      </c>
      <c r="B22" s="91">
        <v>125</v>
      </c>
      <c r="C22" s="84"/>
      <c r="D22" s="84"/>
      <c r="K22" s="104">
        <v>2558</v>
      </c>
      <c r="L22" s="105">
        <v>60</v>
      </c>
    </row>
    <row r="23" spans="1:13" x14ac:dyDescent="0.3">
      <c r="A23" s="86" t="s">
        <v>118</v>
      </c>
      <c r="B23" s="91">
        <v>317</v>
      </c>
      <c r="C23" s="84"/>
      <c r="D23" s="84"/>
      <c r="K23" s="104">
        <v>2559</v>
      </c>
      <c r="L23" s="179">
        <v>37.5</v>
      </c>
    </row>
    <row r="24" spans="1:13" x14ac:dyDescent="0.3">
      <c r="A24" s="86" t="s">
        <v>119</v>
      </c>
      <c r="B24" s="91">
        <v>10620</v>
      </c>
      <c r="C24" s="84"/>
      <c r="D24" s="84"/>
      <c r="K24" s="104">
        <v>2560</v>
      </c>
      <c r="L24" s="180">
        <v>1829.26</v>
      </c>
    </row>
    <row r="25" spans="1:13" x14ac:dyDescent="0.3">
      <c r="A25" s="86" t="s">
        <v>120</v>
      </c>
      <c r="B25" s="91"/>
      <c r="C25" s="84"/>
      <c r="D25" s="84"/>
      <c r="K25" s="104">
        <v>2561</v>
      </c>
      <c r="L25" s="180">
        <v>334</v>
      </c>
    </row>
    <row r="26" spans="1:13" x14ac:dyDescent="0.3">
      <c r="A26" s="86" t="s">
        <v>121</v>
      </c>
      <c r="B26" s="91">
        <v>1032.6099999999999</v>
      </c>
      <c r="C26" s="84"/>
      <c r="D26" s="84"/>
      <c r="K26" s="104">
        <v>2562</v>
      </c>
      <c r="L26" s="180">
        <v>389.19</v>
      </c>
    </row>
    <row r="27" spans="1:13" x14ac:dyDescent="0.3">
      <c r="A27" s="86" t="s">
        <v>122</v>
      </c>
      <c r="B27" s="91">
        <v>975</v>
      </c>
      <c r="C27" s="84"/>
      <c r="D27" s="84"/>
      <c r="K27" s="104">
        <v>2563</v>
      </c>
      <c r="L27" s="180">
        <v>67.34</v>
      </c>
    </row>
    <row r="28" spans="1:13" x14ac:dyDescent="0.3">
      <c r="A28" s="106" t="s">
        <v>123</v>
      </c>
      <c r="B28" s="107">
        <f>SUM(B4:B27)</f>
        <v>15677</v>
      </c>
      <c r="C28" s="84"/>
      <c r="D28" s="84"/>
      <c r="K28" s="104">
        <v>2564</v>
      </c>
      <c r="L28" s="180">
        <v>84.25</v>
      </c>
    </row>
    <row r="29" spans="1:13" x14ac:dyDescent="0.3">
      <c r="A29" s="106" t="s">
        <v>124</v>
      </c>
      <c r="B29" s="108"/>
      <c r="C29" s="84"/>
      <c r="D29" s="84"/>
      <c r="K29" s="104">
        <v>2565</v>
      </c>
      <c r="L29" s="180">
        <v>77.180000000000007</v>
      </c>
    </row>
    <row r="30" spans="1:13" x14ac:dyDescent="0.3">
      <c r="A30" s="86" t="s">
        <v>125</v>
      </c>
      <c r="B30" s="91">
        <v>25460</v>
      </c>
      <c r="C30" s="84"/>
      <c r="D30" s="84"/>
      <c r="K30" s="104"/>
      <c r="L30" s="181">
        <f>SUM(L19:L29)</f>
        <v>3374.7</v>
      </c>
    </row>
    <row r="31" spans="1:13" x14ac:dyDescent="0.3">
      <c r="A31" s="86" t="s">
        <v>126</v>
      </c>
      <c r="B31" s="91">
        <v>25460</v>
      </c>
      <c r="C31" s="84"/>
      <c r="D31" s="84"/>
      <c r="K31" s="17"/>
      <c r="L31" s="193"/>
    </row>
    <row r="32" spans="1:13" x14ac:dyDescent="0.3">
      <c r="A32" s="86" t="s">
        <v>127</v>
      </c>
      <c r="B32" s="91"/>
      <c r="C32" s="91"/>
      <c r="D32" s="84"/>
      <c r="G32" s="85" t="s">
        <v>443</v>
      </c>
      <c r="K32" s="17"/>
      <c r="L32" s="182">
        <f>SUM(L16)-L30</f>
        <v>123965.5</v>
      </c>
    </row>
    <row r="33" spans="1:12" x14ac:dyDescent="0.3">
      <c r="A33" s="86" t="s">
        <v>128</v>
      </c>
      <c r="B33" s="91"/>
      <c r="C33" s="84"/>
      <c r="D33" s="84"/>
    </row>
    <row r="34" spans="1:12" x14ac:dyDescent="0.3">
      <c r="A34" s="106" t="s">
        <v>129</v>
      </c>
      <c r="B34" s="107">
        <f>SUM(B28:B31)</f>
        <v>66597</v>
      </c>
      <c r="C34" s="84"/>
      <c r="D34" s="84"/>
      <c r="K34" s="17"/>
      <c r="L34" s="68"/>
    </row>
    <row r="35" spans="1:12" x14ac:dyDescent="0.3">
      <c r="B35" s="84"/>
      <c r="C35" s="84"/>
      <c r="D35" s="84"/>
    </row>
    <row r="36" spans="1:12" x14ac:dyDescent="0.3">
      <c r="B36" s="84"/>
      <c r="C36" s="84"/>
      <c r="D36" s="84"/>
      <c r="K36" s="17"/>
      <c r="L36" s="84"/>
    </row>
    <row r="37" spans="1:12" x14ac:dyDescent="0.3">
      <c r="B37" s="84"/>
      <c r="C37" s="84"/>
      <c r="D37" s="84"/>
      <c r="K37" s="17"/>
      <c r="L37" s="69"/>
    </row>
    <row r="38" spans="1:12" x14ac:dyDescent="0.3">
      <c r="B38" s="84"/>
      <c r="C38" s="84"/>
      <c r="D38" s="84"/>
      <c r="K38" s="17"/>
      <c r="L38" s="69"/>
    </row>
    <row r="39" spans="1:12" x14ac:dyDescent="0.3">
      <c r="B39" s="84"/>
      <c r="C39" s="84"/>
      <c r="D39" s="84"/>
      <c r="K39" s="17"/>
      <c r="L39" s="69"/>
    </row>
    <row r="40" spans="1:12" x14ac:dyDescent="0.3">
      <c r="B40" s="84"/>
      <c r="C40" s="84"/>
      <c r="D40" s="84"/>
      <c r="K40" s="17"/>
      <c r="L40" s="68"/>
    </row>
    <row r="41" spans="1:12" x14ac:dyDescent="0.3">
      <c r="B41" s="84"/>
      <c r="C41" s="84"/>
      <c r="D41" s="84"/>
      <c r="K41" s="17"/>
      <c r="L41" s="178"/>
    </row>
    <row r="42" spans="1:12" x14ac:dyDescent="0.3">
      <c r="B42" s="84"/>
      <c r="C42" s="84"/>
      <c r="D42" s="84"/>
    </row>
    <row r="43" spans="1:12" x14ac:dyDescent="0.3">
      <c r="B43" s="84"/>
      <c r="C43" s="84"/>
      <c r="D43" s="84"/>
    </row>
    <row r="44" spans="1:12" x14ac:dyDescent="0.3">
      <c r="B44" s="84"/>
      <c r="C44" s="84"/>
      <c r="D44" s="84"/>
    </row>
    <row r="45" spans="1:12" x14ac:dyDescent="0.3">
      <c r="B45" s="84"/>
      <c r="C45" s="84"/>
      <c r="D45" s="84"/>
      <c r="H45" s="86"/>
      <c r="I45" s="86"/>
      <c r="J45" s="86"/>
    </row>
    <row r="46" spans="1:12" x14ac:dyDescent="0.3">
      <c r="B46" s="84"/>
      <c r="C46" s="84"/>
      <c r="D46" s="84"/>
    </row>
    <row r="47" spans="1:12" x14ac:dyDescent="0.3">
      <c r="B47" s="84"/>
      <c r="C47" s="84"/>
      <c r="D47" s="84"/>
      <c r="G47" s="86"/>
      <c r="H47" s="86"/>
      <c r="I47" s="86"/>
      <c r="J47" s="86"/>
    </row>
    <row r="48" spans="1:12" x14ac:dyDescent="0.3">
      <c r="B48" s="84"/>
      <c r="C48" s="84"/>
      <c r="D48" s="84"/>
    </row>
    <row r="49" spans="1:11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11" x14ac:dyDescent="0.3">
      <c r="A50" s="85" t="s">
        <v>135</v>
      </c>
      <c r="B50" s="111"/>
      <c r="C50" s="111"/>
      <c r="D50" s="111"/>
      <c r="E50" s="114"/>
    </row>
    <row r="51" spans="1:11" x14ac:dyDescent="0.3">
      <c r="A51" s="86" t="s">
        <v>136</v>
      </c>
      <c r="B51" s="111">
        <v>380.99</v>
      </c>
      <c r="C51" s="111">
        <v>380.99</v>
      </c>
      <c r="D51" s="111"/>
      <c r="E51" s="115">
        <v>400</v>
      </c>
    </row>
    <row r="52" spans="1:11" x14ac:dyDescent="0.3">
      <c r="A52" s="86" t="s">
        <v>137</v>
      </c>
      <c r="B52" s="111">
        <v>12552.98</v>
      </c>
      <c r="C52" s="111">
        <v>12552.98</v>
      </c>
      <c r="D52" s="111"/>
      <c r="E52" s="115">
        <v>16300</v>
      </c>
    </row>
    <row r="53" spans="1:11" x14ac:dyDescent="0.3">
      <c r="A53" s="86" t="s">
        <v>138</v>
      </c>
      <c r="B53" s="111">
        <v>350</v>
      </c>
      <c r="C53" s="111">
        <v>350</v>
      </c>
      <c r="D53" s="111"/>
      <c r="E53" s="115">
        <v>420</v>
      </c>
    </row>
    <row r="54" spans="1:11" x14ac:dyDescent="0.3">
      <c r="A54" s="86" t="s">
        <v>139</v>
      </c>
      <c r="B54" s="111"/>
      <c r="C54" s="111"/>
      <c r="D54" s="111"/>
      <c r="E54" s="115">
        <v>200</v>
      </c>
    </row>
    <row r="55" spans="1:11" x14ac:dyDescent="0.3">
      <c r="A55" s="86" t="s">
        <v>228</v>
      </c>
      <c r="B55" s="111">
        <v>3110.48</v>
      </c>
      <c r="C55" s="111">
        <v>3110.48</v>
      </c>
      <c r="D55" s="111"/>
      <c r="E55" s="115">
        <v>4000</v>
      </c>
    </row>
    <row r="56" spans="1:11" x14ac:dyDescent="0.3">
      <c r="A56" s="86" t="s">
        <v>229</v>
      </c>
      <c r="B56" s="111">
        <v>781.17</v>
      </c>
      <c r="C56" s="111">
        <v>781.17</v>
      </c>
      <c r="D56" s="111"/>
      <c r="E56" s="115"/>
    </row>
    <row r="57" spans="1:11" x14ac:dyDescent="0.3">
      <c r="A57" s="86"/>
      <c r="B57" s="111"/>
      <c r="C57" s="111"/>
      <c r="D57" s="111"/>
      <c r="E57" s="115"/>
    </row>
    <row r="58" spans="1:11" x14ac:dyDescent="0.3">
      <c r="A58" s="85" t="s">
        <v>140</v>
      </c>
      <c r="B58" s="111"/>
      <c r="C58" s="111"/>
      <c r="D58" s="111"/>
      <c r="E58" s="115"/>
    </row>
    <row r="59" spans="1:11" x14ac:dyDescent="0.3">
      <c r="A59" s="86" t="s">
        <v>141</v>
      </c>
      <c r="B59" s="111">
        <v>116.27</v>
      </c>
      <c r="C59" s="111">
        <v>116.27</v>
      </c>
      <c r="D59" s="111"/>
      <c r="E59" s="115">
        <v>200</v>
      </c>
    </row>
    <row r="60" spans="1:11" x14ac:dyDescent="0.3">
      <c r="A60" s="86" t="s">
        <v>142</v>
      </c>
      <c r="B60" s="111">
        <v>696</v>
      </c>
      <c r="C60" s="111">
        <v>580</v>
      </c>
      <c r="D60" s="111">
        <v>116</v>
      </c>
      <c r="E60" s="115">
        <v>500</v>
      </c>
    </row>
    <row r="61" spans="1:11" x14ac:dyDescent="0.3">
      <c r="A61" s="86"/>
      <c r="B61" s="111"/>
      <c r="C61" s="111"/>
      <c r="D61" s="111"/>
      <c r="E61" s="115"/>
    </row>
    <row r="62" spans="1:11" x14ac:dyDescent="0.3">
      <c r="A62" s="85" t="s">
        <v>143</v>
      </c>
      <c r="B62" s="111"/>
      <c r="C62" s="111"/>
      <c r="D62" s="111"/>
      <c r="E62" s="115"/>
      <c r="K62" s="17"/>
    </row>
    <row r="63" spans="1:11" x14ac:dyDescent="0.3">
      <c r="A63" s="86" t="s">
        <v>144</v>
      </c>
      <c r="B63" s="111">
        <v>160</v>
      </c>
      <c r="C63" s="111">
        <v>160</v>
      </c>
      <c r="D63" s="111"/>
      <c r="E63" s="115">
        <v>200</v>
      </c>
    </row>
    <row r="64" spans="1:11" x14ac:dyDescent="0.3">
      <c r="A64" s="86" t="s">
        <v>145</v>
      </c>
      <c r="B64" s="111">
        <v>378</v>
      </c>
      <c r="C64" s="111">
        <v>315</v>
      </c>
      <c r="D64" s="111">
        <v>63</v>
      </c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94.7</v>
      </c>
      <c r="C67" s="111">
        <v>94.7</v>
      </c>
      <c r="D67" s="111"/>
      <c r="E67" s="115">
        <v>150</v>
      </c>
    </row>
    <row r="68" spans="1:5" x14ac:dyDescent="0.3">
      <c r="A68" s="86" t="s">
        <v>147</v>
      </c>
      <c r="B68" s="111">
        <v>2136.5100000000002</v>
      </c>
      <c r="C68" s="111">
        <v>2136.5100000000002</v>
      </c>
      <c r="D68" s="111"/>
      <c r="E68" s="115">
        <v>3500</v>
      </c>
    </row>
    <row r="69" spans="1:5" x14ac:dyDescent="0.3">
      <c r="A69" s="86" t="s">
        <v>148</v>
      </c>
      <c r="B69" s="111">
        <v>675.82</v>
      </c>
      <c r="C69" s="111">
        <v>675.82</v>
      </c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240</v>
      </c>
      <c r="C71" s="111">
        <v>240</v>
      </c>
      <c r="D71" s="111"/>
      <c r="E71" s="115">
        <v>150</v>
      </c>
    </row>
    <row r="72" spans="1:5" x14ac:dyDescent="0.3">
      <c r="A72" s="86" t="s">
        <v>151</v>
      </c>
      <c r="B72" s="111">
        <v>80</v>
      </c>
      <c r="C72" s="111">
        <v>80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>
        <v>200</v>
      </c>
      <c r="C80" s="111">
        <v>200</v>
      </c>
      <c r="D80" s="111"/>
      <c r="E80" s="115">
        <v>220</v>
      </c>
    </row>
    <row r="81" spans="1:5" x14ac:dyDescent="0.3">
      <c r="A81" s="86" t="s">
        <v>160</v>
      </c>
      <c r="B81" s="111">
        <v>52</v>
      </c>
      <c r="C81" s="111">
        <v>52</v>
      </c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>
        <v>425</v>
      </c>
      <c r="C85" s="111">
        <v>425</v>
      </c>
      <c r="D85" s="111"/>
      <c r="E85" s="115">
        <v>425</v>
      </c>
    </row>
    <row r="86" spans="1:5" x14ac:dyDescent="0.3">
      <c r="A86" s="86" t="s">
        <v>164</v>
      </c>
      <c r="B86" s="111">
        <v>425</v>
      </c>
      <c r="C86" s="111">
        <v>425</v>
      </c>
      <c r="D86" s="111"/>
      <c r="E86" s="115">
        <v>425</v>
      </c>
    </row>
    <row r="87" spans="1:5" x14ac:dyDescent="0.3">
      <c r="A87" s="86" t="s">
        <v>165</v>
      </c>
      <c r="B87" s="111">
        <v>425</v>
      </c>
      <c r="C87" s="111">
        <v>425</v>
      </c>
      <c r="D87" s="111"/>
      <c r="E87" s="115">
        <v>425</v>
      </c>
    </row>
    <row r="88" spans="1:5" x14ac:dyDescent="0.3">
      <c r="A88" s="86" t="s">
        <v>166</v>
      </c>
      <c r="B88" s="111">
        <v>425</v>
      </c>
      <c r="C88" s="111">
        <v>425</v>
      </c>
      <c r="D88" s="111"/>
      <c r="E88" s="115">
        <v>425</v>
      </c>
    </row>
    <row r="89" spans="1:5" x14ac:dyDescent="0.3">
      <c r="A89" s="86" t="s">
        <v>167</v>
      </c>
      <c r="B89" s="111">
        <v>425</v>
      </c>
      <c r="C89" s="111">
        <v>425</v>
      </c>
      <c r="D89" s="111"/>
      <c r="E89" s="115">
        <v>425</v>
      </c>
    </row>
    <row r="90" spans="1:5" x14ac:dyDescent="0.3">
      <c r="A90" s="86" t="s">
        <v>168</v>
      </c>
      <c r="B90" s="111">
        <v>425</v>
      </c>
      <c r="C90" s="111">
        <v>425</v>
      </c>
      <c r="D90" s="111"/>
      <c r="E90" s="115">
        <v>425</v>
      </c>
    </row>
    <row r="91" spans="1:5" x14ac:dyDescent="0.3">
      <c r="A91" s="86" t="s">
        <v>169</v>
      </c>
      <c r="B91" s="111">
        <v>19.989999999999998</v>
      </c>
      <c r="C91" s="111">
        <v>19.989999999999998</v>
      </c>
      <c r="D91" s="111"/>
      <c r="E91" s="115">
        <v>25</v>
      </c>
    </row>
    <row r="92" spans="1:5" x14ac:dyDescent="0.3">
      <c r="A92" s="86" t="s">
        <v>170</v>
      </c>
      <c r="B92" s="111">
        <v>275</v>
      </c>
      <c r="C92" s="111">
        <v>275</v>
      </c>
      <c r="D92" s="111"/>
      <c r="E92" s="115">
        <v>275</v>
      </c>
    </row>
    <row r="93" spans="1:5" x14ac:dyDescent="0.3">
      <c r="A93" s="86" t="s">
        <v>171</v>
      </c>
      <c r="B93" s="111">
        <v>925</v>
      </c>
      <c r="C93" s="111">
        <v>925</v>
      </c>
      <c r="D93" s="111"/>
      <c r="E93" s="115">
        <v>925</v>
      </c>
    </row>
    <row r="94" spans="1:5" x14ac:dyDescent="0.3">
      <c r="A94" s="86" t="s">
        <v>172</v>
      </c>
      <c r="B94" s="111">
        <v>425</v>
      </c>
      <c r="C94" s="111">
        <v>425</v>
      </c>
      <c r="D94" s="111"/>
      <c r="E94" s="115">
        <v>425</v>
      </c>
    </row>
    <row r="95" spans="1:5" x14ac:dyDescent="0.3">
      <c r="A95" s="86" t="s">
        <v>173</v>
      </c>
      <c r="B95" s="111">
        <v>120</v>
      </c>
      <c r="C95" s="111">
        <v>120</v>
      </c>
      <c r="D95" s="111"/>
      <c r="E95" s="115">
        <v>120</v>
      </c>
    </row>
    <row r="96" spans="1:5" x14ac:dyDescent="0.3">
      <c r="A96" s="86" t="s">
        <v>174</v>
      </c>
      <c r="B96" s="111">
        <v>120</v>
      </c>
      <c r="C96" s="111">
        <v>120</v>
      </c>
      <c r="D96" s="111"/>
      <c r="E96" s="115">
        <v>120</v>
      </c>
    </row>
    <row r="97" spans="1:9" x14ac:dyDescent="0.3">
      <c r="A97" s="86" t="s">
        <v>175</v>
      </c>
      <c r="B97" s="111">
        <v>61.25</v>
      </c>
      <c r="C97" s="111">
        <v>61.25</v>
      </c>
      <c r="D97" s="111"/>
      <c r="E97" s="115">
        <v>100</v>
      </c>
    </row>
    <row r="98" spans="1:9" x14ac:dyDescent="0.3">
      <c r="A98" s="86"/>
      <c r="B98" s="111"/>
      <c r="C98" s="111"/>
      <c r="D98" s="111"/>
      <c r="E98" s="115"/>
    </row>
    <row r="99" spans="1:9" x14ac:dyDescent="0.3">
      <c r="A99" s="86" t="s">
        <v>176</v>
      </c>
      <c r="B99" s="111"/>
      <c r="C99" s="111"/>
      <c r="E99" s="115">
        <v>600</v>
      </c>
    </row>
    <row r="100" spans="1:9" x14ac:dyDescent="0.3">
      <c r="A100" s="86" t="s">
        <v>177</v>
      </c>
      <c r="B100" s="111">
        <v>500</v>
      </c>
      <c r="C100" s="111">
        <v>500</v>
      </c>
      <c r="E100" s="115">
        <v>500</v>
      </c>
    </row>
    <row r="101" spans="1:9" x14ac:dyDescent="0.3">
      <c r="A101" s="86" t="s">
        <v>232</v>
      </c>
      <c r="B101" s="111"/>
      <c r="C101" s="111"/>
      <c r="E101" s="115">
        <v>600</v>
      </c>
    </row>
    <row r="102" spans="1:9" x14ac:dyDescent="0.3">
      <c r="A102" s="86" t="s">
        <v>422</v>
      </c>
      <c r="B102" s="111">
        <v>200</v>
      </c>
      <c r="C102" s="111">
        <v>200</v>
      </c>
      <c r="E102" s="115"/>
    </row>
    <row r="103" spans="1:9" x14ac:dyDescent="0.3">
      <c r="A103" s="86"/>
      <c r="B103" s="111"/>
      <c r="C103" s="111"/>
      <c r="E103" s="115"/>
    </row>
    <row r="104" spans="1:9" x14ac:dyDescent="0.3">
      <c r="A104" s="85" t="s">
        <v>178</v>
      </c>
      <c r="B104" s="111"/>
      <c r="C104" s="111"/>
      <c r="D104" s="111"/>
      <c r="E104" s="115"/>
    </row>
    <row r="105" spans="1:9" x14ac:dyDescent="0.3">
      <c r="A105" s="86" t="s">
        <v>233</v>
      </c>
      <c r="B105" s="111">
        <v>161.26</v>
      </c>
      <c r="C105" s="111">
        <v>134.38</v>
      </c>
      <c r="D105" s="111">
        <v>26.88</v>
      </c>
      <c r="E105" s="115">
        <v>300</v>
      </c>
      <c r="H105" s="111"/>
      <c r="I105" s="111"/>
    </row>
    <row r="106" spans="1:9" x14ac:dyDescent="0.3">
      <c r="A106" s="86" t="s">
        <v>179</v>
      </c>
      <c r="B106" s="111">
        <v>240</v>
      </c>
      <c r="C106" s="111">
        <v>200</v>
      </c>
      <c r="D106" s="111">
        <v>40</v>
      </c>
      <c r="E106" s="115">
        <v>300</v>
      </c>
    </row>
    <row r="107" spans="1:9" x14ac:dyDescent="0.3">
      <c r="A107" s="86" t="s">
        <v>180</v>
      </c>
      <c r="B107" s="111"/>
      <c r="C107" s="111"/>
      <c r="D107" s="111"/>
      <c r="E107" s="115"/>
    </row>
    <row r="108" spans="1:9" x14ac:dyDescent="0.3">
      <c r="A108" s="86" t="s">
        <v>181</v>
      </c>
      <c r="B108" s="111">
        <v>159.5</v>
      </c>
      <c r="C108" s="111">
        <v>132.9</v>
      </c>
      <c r="D108" s="111">
        <v>26.6</v>
      </c>
      <c r="E108" s="115">
        <v>220</v>
      </c>
    </row>
    <row r="109" spans="1:9" x14ac:dyDescent="0.3">
      <c r="A109" s="86" t="s">
        <v>182</v>
      </c>
      <c r="B109" s="111">
        <v>500</v>
      </c>
      <c r="C109" s="111">
        <v>500</v>
      </c>
      <c r="D109" s="111"/>
      <c r="E109" s="115">
        <v>500</v>
      </c>
    </row>
    <row r="110" spans="1:9" x14ac:dyDescent="0.3">
      <c r="A110" s="86" t="s">
        <v>183</v>
      </c>
      <c r="B110" s="111">
        <v>156</v>
      </c>
      <c r="C110" s="111">
        <v>130</v>
      </c>
      <c r="D110" s="111">
        <v>26</v>
      </c>
      <c r="E110" s="115">
        <v>220</v>
      </c>
    </row>
    <row r="111" spans="1:9" x14ac:dyDescent="0.3">
      <c r="A111" s="86" t="s">
        <v>416</v>
      </c>
      <c r="B111" s="111">
        <v>219.99</v>
      </c>
      <c r="C111" s="111">
        <v>219.99</v>
      </c>
      <c r="D111" s="111"/>
      <c r="E111" s="115"/>
    </row>
    <row r="112" spans="1:9" x14ac:dyDescent="0.3">
      <c r="E112" s="115"/>
    </row>
    <row r="113" spans="1:5" x14ac:dyDescent="0.3">
      <c r="A113" s="85" t="s">
        <v>184</v>
      </c>
      <c r="B113" s="111"/>
      <c r="C113" s="111"/>
      <c r="D113" s="111"/>
      <c r="E113" s="115"/>
    </row>
    <row r="114" spans="1:5" x14ac:dyDescent="0.3">
      <c r="A114" s="86" t="s">
        <v>185</v>
      </c>
      <c r="B114" s="111">
        <v>2340</v>
      </c>
      <c r="C114" s="111">
        <v>1950</v>
      </c>
      <c r="D114" s="111">
        <v>390</v>
      </c>
      <c r="E114" s="115">
        <v>1800</v>
      </c>
    </row>
    <row r="115" spans="1:5" x14ac:dyDescent="0.3">
      <c r="A115" s="86" t="s">
        <v>186</v>
      </c>
      <c r="B115" s="111"/>
      <c r="C115" s="111"/>
      <c r="D115" s="111"/>
      <c r="E115" s="115"/>
    </row>
    <row r="116" spans="1:5" x14ac:dyDescent="0.3">
      <c r="A116" s="86" t="s">
        <v>187</v>
      </c>
      <c r="B116" s="111">
        <v>5032.5</v>
      </c>
      <c r="C116" s="111">
        <v>5032.5</v>
      </c>
      <c r="D116" s="111"/>
      <c r="E116" s="115">
        <v>5032.5</v>
      </c>
    </row>
    <row r="117" spans="1:5" x14ac:dyDescent="0.3">
      <c r="A117" s="86" t="s">
        <v>188</v>
      </c>
      <c r="B117" s="111">
        <v>360</v>
      </c>
      <c r="C117" s="111">
        <v>360</v>
      </c>
      <c r="D117" s="111"/>
      <c r="E117" s="115">
        <v>360</v>
      </c>
    </row>
    <row r="118" spans="1:5" x14ac:dyDescent="0.3">
      <c r="A118" s="86" t="s">
        <v>414</v>
      </c>
      <c r="B118" s="111">
        <v>80</v>
      </c>
      <c r="C118" s="111">
        <v>80</v>
      </c>
      <c r="D118" s="111"/>
      <c r="E118" s="115"/>
    </row>
    <row r="119" spans="1:5" x14ac:dyDescent="0.3">
      <c r="A119" s="86" t="s">
        <v>234</v>
      </c>
      <c r="B119" s="111">
        <v>533.59</v>
      </c>
      <c r="C119" s="111">
        <v>444.66</v>
      </c>
      <c r="D119" s="111">
        <v>88.93</v>
      </c>
      <c r="E119" s="115">
        <v>200</v>
      </c>
    </row>
    <row r="120" spans="1:5" x14ac:dyDescent="0.3">
      <c r="A120" s="86" t="s">
        <v>189</v>
      </c>
      <c r="B120" s="111">
        <v>188.49</v>
      </c>
      <c r="C120" s="111">
        <v>188.49</v>
      </c>
      <c r="D120" s="111"/>
      <c r="E120" s="115">
        <v>200</v>
      </c>
    </row>
    <row r="121" spans="1:5" x14ac:dyDescent="0.3">
      <c r="A121" s="86" t="s">
        <v>190</v>
      </c>
      <c r="B121" s="111"/>
      <c r="C121" s="111"/>
      <c r="D121" s="111"/>
      <c r="E121" s="115">
        <v>100</v>
      </c>
    </row>
    <row r="122" spans="1:5" x14ac:dyDescent="0.3">
      <c r="A122" s="86" t="s">
        <v>191</v>
      </c>
      <c r="B122" s="111"/>
      <c r="C122" s="111"/>
      <c r="D122" s="111"/>
      <c r="E122" s="115"/>
    </row>
    <row r="123" spans="1:5" x14ac:dyDescent="0.3">
      <c r="A123" s="86" t="s">
        <v>192</v>
      </c>
      <c r="B123" s="111"/>
      <c r="C123" s="111"/>
      <c r="D123" s="111"/>
      <c r="E123" s="115"/>
    </row>
    <row r="124" spans="1:5" x14ac:dyDescent="0.3">
      <c r="A124" s="86" t="s">
        <v>193</v>
      </c>
      <c r="B124" s="111"/>
      <c r="C124" s="111"/>
      <c r="D124" s="111"/>
      <c r="E124" s="115"/>
    </row>
    <row r="125" spans="1:5" x14ac:dyDescent="0.3">
      <c r="A125" s="86" t="s">
        <v>194</v>
      </c>
      <c r="B125" s="111"/>
      <c r="C125" s="111"/>
      <c r="D125" s="111"/>
      <c r="E125" s="115">
        <v>300</v>
      </c>
    </row>
    <row r="126" spans="1:5" x14ac:dyDescent="0.3">
      <c r="A126" s="86" t="s">
        <v>195</v>
      </c>
      <c r="B126" s="111">
        <v>213.39</v>
      </c>
      <c r="C126" s="111">
        <v>177.56</v>
      </c>
      <c r="D126" s="111">
        <v>35.83</v>
      </c>
      <c r="E126" s="115">
        <v>100</v>
      </c>
    </row>
    <row r="127" spans="1:5" x14ac:dyDescent="0.3">
      <c r="A127" s="86" t="s">
        <v>196</v>
      </c>
      <c r="B127" s="111">
        <v>210</v>
      </c>
      <c r="C127" s="111">
        <v>210</v>
      </c>
      <c r="D127" s="111"/>
      <c r="E127" s="115">
        <v>400</v>
      </c>
    </row>
    <row r="128" spans="1:5" x14ac:dyDescent="0.3">
      <c r="E128" s="115"/>
    </row>
    <row r="129" spans="1:5" x14ac:dyDescent="0.3">
      <c r="A129" s="85" t="s">
        <v>197</v>
      </c>
      <c r="B129" s="111"/>
      <c r="C129" s="111"/>
      <c r="D129" s="111"/>
      <c r="E129" s="115"/>
    </row>
    <row r="130" spans="1:5" x14ac:dyDescent="0.3">
      <c r="A130" s="86" t="s">
        <v>198</v>
      </c>
      <c r="B130" s="111">
        <v>29</v>
      </c>
      <c r="C130" s="111">
        <v>29</v>
      </c>
      <c r="D130" s="111"/>
      <c r="E130" s="115">
        <v>200</v>
      </c>
    </row>
    <row r="131" spans="1:5" x14ac:dyDescent="0.3">
      <c r="A131" s="86" t="s">
        <v>199</v>
      </c>
      <c r="B131" s="111">
        <v>126</v>
      </c>
      <c r="C131" s="111">
        <v>126</v>
      </c>
      <c r="D131" s="111"/>
      <c r="E131" s="115"/>
    </row>
    <row r="132" spans="1:5" x14ac:dyDescent="0.3">
      <c r="A132" s="86"/>
      <c r="B132" s="111"/>
      <c r="C132" s="111"/>
      <c r="D132" s="111"/>
      <c r="E132" s="115"/>
    </row>
    <row r="133" spans="1:5" x14ac:dyDescent="0.3">
      <c r="A133" s="85" t="s">
        <v>200</v>
      </c>
      <c r="B133" s="111"/>
      <c r="C133" s="111"/>
      <c r="D133" s="111"/>
      <c r="E133" s="115"/>
    </row>
    <row r="134" spans="1:5" x14ac:dyDescent="0.3">
      <c r="A134" s="86" t="s">
        <v>201</v>
      </c>
      <c r="B134" s="111"/>
      <c r="C134" s="111"/>
      <c r="D134" s="111"/>
      <c r="E134" s="115"/>
    </row>
    <row r="135" spans="1:5" x14ac:dyDescent="0.3">
      <c r="A135" s="86" t="s">
        <v>202</v>
      </c>
      <c r="B135" s="111"/>
      <c r="C135" s="111"/>
      <c r="D135" s="111"/>
      <c r="E135" s="115">
        <v>200</v>
      </c>
    </row>
    <row r="136" spans="1:5" x14ac:dyDescent="0.3">
      <c r="A136" s="86" t="s">
        <v>477</v>
      </c>
      <c r="B136" s="111">
        <v>334</v>
      </c>
      <c r="C136" s="111">
        <v>334</v>
      </c>
      <c r="D136" s="111"/>
      <c r="E136" s="115"/>
    </row>
    <row r="137" spans="1:5" x14ac:dyDescent="0.3">
      <c r="A137" s="86" t="s">
        <v>203</v>
      </c>
      <c r="B137" s="111"/>
      <c r="C137" s="111"/>
      <c r="D137" s="111"/>
      <c r="E137" s="115"/>
    </row>
    <row r="138" spans="1:5" x14ac:dyDescent="0.3">
      <c r="A138" s="86" t="s">
        <v>204</v>
      </c>
      <c r="B138" s="111"/>
      <c r="C138" s="111"/>
      <c r="D138" s="111"/>
      <c r="E138" s="115"/>
    </row>
    <row r="139" spans="1:5" x14ac:dyDescent="0.3">
      <c r="A139" s="86" t="s">
        <v>235</v>
      </c>
      <c r="B139" s="111"/>
      <c r="C139" s="111"/>
      <c r="D139" s="111"/>
      <c r="E139" s="115">
        <v>50</v>
      </c>
    </row>
    <row r="140" spans="1:5" x14ac:dyDescent="0.3">
      <c r="A140" s="86" t="s">
        <v>236</v>
      </c>
      <c r="B140" s="111"/>
      <c r="C140" s="111"/>
      <c r="D140" s="111"/>
      <c r="E140" s="115">
        <v>50</v>
      </c>
    </row>
    <row r="141" spans="1:5" x14ac:dyDescent="0.3">
      <c r="A141" s="86" t="s">
        <v>205</v>
      </c>
      <c r="B141" s="111"/>
      <c r="C141" s="111"/>
      <c r="D141" s="111"/>
      <c r="E141" s="115">
        <v>40</v>
      </c>
    </row>
    <row r="142" spans="1:5" x14ac:dyDescent="0.3">
      <c r="A142" s="86" t="s">
        <v>206</v>
      </c>
      <c r="B142" s="111">
        <v>60</v>
      </c>
      <c r="C142" s="111">
        <v>50</v>
      </c>
      <c r="D142" s="111">
        <v>10</v>
      </c>
      <c r="E142" s="115">
        <v>150</v>
      </c>
    </row>
    <row r="143" spans="1:5" x14ac:dyDescent="0.3">
      <c r="A143" s="86" t="s">
        <v>207</v>
      </c>
      <c r="B143" s="111"/>
      <c r="C143" s="111"/>
      <c r="D143" s="111"/>
      <c r="E143" s="115"/>
    </row>
    <row r="144" spans="1:5" x14ac:dyDescent="0.3">
      <c r="A144" s="86" t="s">
        <v>208</v>
      </c>
      <c r="B144" s="111"/>
      <c r="C144" s="111"/>
      <c r="D144" s="111"/>
      <c r="E144" s="115"/>
    </row>
    <row r="145" spans="1:8" x14ac:dyDescent="0.3">
      <c r="A145" s="86" t="s">
        <v>209</v>
      </c>
      <c r="B145" s="111"/>
      <c r="C145" s="111"/>
      <c r="D145" s="111"/>
      <c r="E145" s="115">
        <v>3000</v>
      </c>
    </row>
    <row r="146" spans="1:8" x14ac:dyDescent="0.3">
      <c r="A146" s="86" t="s">
        <v>478</v>
      </c>
      <c r="B146" s="111">
        <v>35</v>
      </c>
      <c r="C146" s="111">
        <v>35</v>
      </c>
      <c r="D146" s="117"/>
      <c r="E146" s="115"/>
    </row>
    <row r="147" spans="1:8" x14ac:dyDescent="0.3">
      <c r="A147" s="86" t="s">
        <v>211</v>
      </c>
      <c r="B147" s="111"/>
      <c r="C147" s="111"/>
      <c r="D147" s="111"/>
      <c r="E147" s="115"/>
    </row>
    <row r="148" spans="1:8" x14ac:dyDescent="0.3">
      <c r="A148" s="86" t="s">
        <v>212</v>
      </c>
      <c r="B148" s="111"/>
      <c r="C148" s="111"/>
      <c r="D148" s="111"/>
      <c r="E148" s="115">
        <v>442</v>
      </c>
    </row>
    <row r="149" spans="1:8" x14ac:dyDescent="0.3">
      <c r="A149" s="86" t="s">
        <v>38</v>
      </c>
      <c r="B149" s="111"/>
      <c r="C149" s="111"/>
      <c r="D149" s="111"/>
      <c r="E149" s="115"/>
    </row>
    <row r="150" spans="1:8" x14ac:dyDescent="0.3">
      <c r="A150" s="86" t="s">
        <v>213</v>
      </c>
      <c r="B150" s="111"/>
      <c r="C150" s="111"/>
      <c r="D150" s="111"/>
      <c r="E150" s="115" t="s">
        <v>277</v>
      </c>
    </row>
    <row r="151" spans="1:8" x14ac:dyDescent="0.3">
      <c r="A151" s="86" t="s">
        <v>214</v>
      </c>
      <c r="B151" s="111"/>
      <c r="C151" s="111"/>
      <c r="D151" s="111"/>
      <c r="E151" s="118">
        <v>100</v>
      </c>
    </row>
    <row r="152" spans="1:8" x14ac:dyDescent="0.3">
      <c r="A152" s="86" t="s">
        <v>215</v>
      </c>
      <c r="B152" s="111"/>
      <c r="C152" s="111"/>
      <c r="D152" s="111"/>
      <c r="E152" s="115"/>
    </row>
    <row r="153" spans="1:8" x14ac:dyDescent="0.3">
      <c r="A153" s="86" t="s">
        <v>216</v>
      </c>
      <c r="B153" s="111"/>
      <c r="C153" s="111"/>
      <c r="D153" s="111"/>
      <c r="E153" s="115"/>
    </row>
    <row r="154" spans="1:8" x14ac:dyDescent="0.3">
      <c r="A154" s="86" t="s">
        <v>217</v>
      </c>
      <c r="B154" s="111"/>
      <c r="C154" s="111"/>
      <c r="D154" s="111"/>
      <c r="E154" s="115"/>
    </row>
    <row r="155" spans="1:8" x14ac:dyDescent="0.3">
      <c r="A155" s="86" t="s">
        <v>237</v>
      </c>
      <c r="B155" s="111"/>
      <c r="C155" s="111"/>
      <c r="D155" s="111"/>
      <c r="E155" s="115"/>
      <c r="H155" s="119"/>
    </row>
    <row r="156" spans="1:8" x14ac:dyDescent="0.3">
      <c r="A156" s="86" t="s">
        <v>238</v>
      </c>
      <c r="B156" s="111"/>
      <c r="C156" s="111"/>
      <c r="D156" s="111"/>
      <c r="E156" s="115">
        <v>1000</v>
      </c>
      <c r="H156" s="119"/>
    </row>
    <row r="157" spans="1:8" x14ac:dyDescent="0.3">
      <c r="A157" s="86" t="s">
        <v>218</v>
      </c>
      <c r="B157" s="111"/>
      <c r="C157" s="111"/>
      <c r="D157" s="111"/>
      <c r="E157" s="115">
        <v>100</v>
      </c>
    </row>
    <row r="158" spans="1:8" x14ac:dyDescent="0.3">
      <c r="A158" s="120" t="s">
        <v>219</v>
      </c>
      <c r="B158" s="121"/>
      <c r="C158" s="121"/>
      <c r="D158" s="111"/>
      <c r="E158" s="115"/>
    </row>
    <row r="159" spans="1:8" x14ac:dyDescent="0.3">
      <c r="A159" s="85" t="s">
        <v>220</v>
      </c>
      <c r="B159" s="122">
        <f>SUM(B51:B158)</f>
        <v>39339.019999999997</v>
      </c>
      <c r="C159" s="122">
        <f t="shared" ref="C159:E159" si="0">SUM(C51:C158)</f>
        <v>38370.640000000007</v>
      </c>
      <c r="D159" s="122">
        <f t="shared" si="0"/>
        <v>968.38</v>
      </c>
      <c r="E159" s="122">
        <f t="shared" si="0"/>
        <v>50719.5</v>
      </c>
    </row>
    <row r="160" spans="1:8" x14ac:dyDescent="0.3">
      <c r="A160" s="135"/>
      <c r="B160" s="136"/>
      <c r="C160" s="136"/>
      <c r="D160" s="137"/>
      <c r="E160" s="137"/>
    </row>
    <row r="161" spans="1:5" x14ac:dyDescent="0.3">
      <c r="A161" s="85" t="s">
        <v>221</v>
      </c>
      <c r="B161" s="111"/>
      <c r="C161" s="111"/>
      <c r="D161" s="111"/>
      <c r="E161" s="123"/>
    </row>
    <row r="162" spans="1:5" x14ac:dyDescent="0.3">
      <c r="A162" s="127" t="s">
        <v>239</v>
      </c>
      <c r="B162" s="111"/>
      <c r="C162" s="111"/>
      <c r="D162" s="111"/>
      <c r="E162" s="115"/>
    </row>
    <row r="163" spans="1:5" x14ac:dyDescent="0.3">
      <c r="A163" s="86" t="s">
        <v>240</v>
      </c>
      <c r="B163" s="89"/>
      <c r="C163" s="111"/>
      <c r="D163" s="111"/>
      <c r="E163" s="115"/>
    </row>
    <row r="164" spans="1:5" x14ac:dyDescent="0.3">
      <c r="A164" s="86" t="s">
        <v>28</v>
      </c>
      <c r="B164" s="89"/>
      <c r="C164" s="111"/>
      <c r="D164" s="111"/>
      <c r="E164" s="115"/>
    </row>
    <row r="165" spans="1:5" x14ac:dyDescent="0.3">
      <c r="A165" s="86"/>
      <c r="B165" s="86"/>
      <c r="E165" s="124"/>
    </row>
    <row r="166" spans="1:5" x14ac:dyDescent="0.3">
      <c r="A166" s="85" t="s">
        <v>78</v>
      </c>
      <c r="B166" s="86"/>
      <c r="E166" s="124"/>
    </row>
    <row r="167" spans="1:5" x14ac:dyDescent="0.3">
      <c r="A167" s="86" t="s">
        <v>39</v>
      </c>
      <c r="B167" s="131">
        <v>1147.0999999999999</v>
      </c>
      <c r="C167" s="192">
        <v>1147.0999999999999</v>
      </c>
      <c r="E167" s="124"/>
    </row>
    <row r="168" spans="1:5" x14ac:dyDescent="0.3">
      <c r="A168" s="86" t="s">
        <v>222</v>
      </c>
      <c r="B168" s="86"/>
      <c r="C168" s="159"/>
      <c r="E168" s="124"/>
    </row>
    <row r="169" spans="1:5" x14ac:dyDescent="0.3">
      <c r="A169" s="86" t="s">
        <v>250</v>
      </c>
      <c r="B169" s="86"/>
      <c r="E169" s="130">
        <v>200</v>
      </c>
    </row>
    <row r="170" spans="1:5" x14ac:dyDescent="0.3">
      <c r="A170" s="86"/>
      <c r="B170" s="86"/>
      <c r="E170" s="129"/>
    </row>
    <row r="171" spans="1:5" x14ac:dyDescent="0.3">
      <c r="A171" s="85" t="s">
        <v>241</v>
      </c>
      <c r="B171" s="86"/>
      <c r="E171" s="124"/>
    </row>
    <row r="172" spans="1:5" x14ac:dyDescent="0.3">
      <c r="A172" s="86" t="s">
        <v>19</v>
      </c>
      <c r="B172" s="86"/>
      <c r="E172" s="124"/>
    </row>
    <row r="173" spans="1:5" x14ac:dyDescent="0.3">
      <c r="A173" s="86" t="s">
        <v>223</v>
      </c>
      <c r="B173" s="89"/>
      <c r="C173" s="111"/>
      <c r="D173" s="111"/>
      <c r="E173" s="115"/>
    </row>
    <row r="174" spans="1:5" x14ac:dyDescent="0.3">
      <c r="A174" s="86"/>
      <c r="B174" s="89"/>
      <c r="C174" s="111"/>
      <c r="D174" s="111"/>
      <c r="E174" s="115"/>
    </row>
    <row r="175" spans="1:5" x14ac:dyDescent="0.3">
      <c r="A175" s="85" t="s">
        <v>242</v>
      </c>
      <c r="B175" s="89"/>
      <c r="C175" s="111"/>
      <c r="D175" s="111"/>
      <c r="E175" s="115"/>
    </row>
    <row r="176" spans="1:5" x14ac:dyDescent="0.3">
      <c r="A176" s="86" t="s">
        <v>224</v>
      </c>
      <c r="B176" s="89"/>
      <c r="C176" s="111"/>
      <c r="D176" s="111"/>
      <c r="E176" s="115"/>
    </row>
    <row r="177" spans="1:6" x14ac:dyDescent="0.3">
      <c r="A177" s="86" t="s">
        <v>225</v>
      </c>
      <c r="B177" s="89">
        <v>10620</v>
      </c>
      <c r="C177" s="111">
        <v>10620</v>
      </c>
      <c r="D177" s="111"/>
      <c r="E177" s="115"/>
    </row>
    <row r="178" spans="1:6" x14ac:dyDescent="0.3">
      <c r="A178" s="86" t="s">
        <v>413</v>
      </c>
      <c r="B178" s="89">
        <v>666.9</v>
      </c>
      <c r="C178" s="111">
        <v>555.75</v>
      </c>
      <c r="D178" s="111">
        <v>111.15</v>
      </c>
      <c r="E178" s="115"/>
    </row>
    <row r="179" spans="1:6" x14ac:dyDescent="0.3">
      <c r="A179" s="86" t="s">
        <v>420</v>
      </c>
      <c r="B179" s="89">
        <v>150</v>
      </c>
      <c r="C179" s="111">
        <v>150</v>
      </c>
      <c r="D179" s="111"/>
      <c r="E179" s="115"/>
    </row>
    <row r="180" spans="1:6" x14ac:dyDescent="0.3">
      <c r="A180" s="86"/>
      <c r="B180" s="89"/>
      <c r="C180" s="111"/>
      <c r="D180" s="111"/>
      <c r="E180" s="115"/>
    </row>
    <row r="181" spans="1:6" x14ac:dyDescent="0.3">
      <c r="A181" s="85" t="s">
        <v>243</v>
      </c>
      <c r="B181" s="89"/>
      <c r="C181" s="111"/>
      <c r="D181" s="111"/>
      <c r="E181" s="115"/>
    </row>
    <row r="182" spans="1:6" x14ac:dyDescent="0.3">
      <c r="A182" s="86" t="s">
        <v>244</v>
      </c>
      <c r="B182" s="89"/>
      <c r="C182" s="111"/>
      <c r="D182" s="111"/>
      <c r="E182" s="115"/>
    </row>
    <row r="183" spans="1:6" x14ac:dyDescent="0.3">
      <c r="A183" s="86" t="s">
        <v>245</v>
      </c>
      <c r="B183" s="89"/>
      <c r="C183" s="111"/>
      <c r="D183" s="111"/>
      <c r="E183" s="115"/>
    </row>
    <row r="184" spans="1:6" x14ac:dyDescent="0.3">
      <c r="A184" s="86" t="s">
        <v>419</v>
      </c>
      <c r="B184" s="89">
        <v>1900</v>
      </c>
      <c r="C184" s="111">
        <v>1900</v>
      </c>
      <c r="D184" s="111"/>
      <c r="E184" s="115"/>
    </row>
    <row r="185" spans="1:6" x14ac:dyDescent="0.3">
      <c r="A185" s="86" t="s">
        <v>246</v>
      </c>
      <c r="B185" s="89">
        <v>460.52</v>
      </c>
      <c r="C185" s="117">
        <v>460.52</v>
      </c>
      <c r="D185" s="117"/>
      <c r="E185" s="115"/>
    </row>
    <row r="186" spans="1:6" x14ac:dyDescent="0.3">
      <c r="A186" s="86"/>
      <c r="B186" s="88"/>
      <c r="C186" s="122"/>
      <c r="D186" s="122"/>
      <c r="E186" s="115"/>
    </row>
    <row r="187" spans="1:6" x14ac:dyDescent="0.3">
      <c r="A187" s="85" t="s">
        <v>247</v>
      </c>
      <c r="B187" s="86"/>
      <c r="C187" s="117"/>
      <c r="D187" s="117"/>
      <c r="E187" s="115"/>
    </row>
    <row r="188" spans="1:6" x14ac:dyDescent="0.3">
      <c r="A188" s="86" t="s">
        <v>248</v>
      </c>
      <c r="B188" s="86"/>
      <c r="C188" s="117"/>
      <c r="D188" s="125"/>
      <c r="E188" s="115"/>
    </row>
    <row r="189" spans="1:6" x14ac:dyDescent="0.3">
      <c r="A189" s="85" t="s">
        <v>249</v>
      </c>
      <c r="B189" s="128">
        <f>SUM(B163:B188)</f>
        <v>14944.52</v>
      </c>
      <c r="C189" s="128">
        <f t="shared" ref="C189:E189" si="1">SUM(C163:C188)</f>
        <v>14833.37</v>
      </c>
      <c r="D189" s="128">
        <f t="shared" si="1"/>
        <v>111.15</v>
      </c>
      <c r="E189" s="128">
        <f t="shared" si="1"/>
        <v>200</v>
      </c>
    </row>
    <row r="190" spans="1:6" x14ac:dyDescent="0.3">
      <c r="A190" s="86"/>
      <c r="B190" s="86"/>
      <c r="C190" s="86"/>
      <c r="D190" s="86"/>
      <c r="E190" s="86"/>
    </row>
    <row r="191" spans="1:6" x14ac:dyDescent="0.3">
      <c r="A191" s="106" t="s">
        <v>251</v>
      </c>
      <c r="B191" s="132">
        <f>SUM(B189)+B159</f>
        <v>54283.539999999994</v>
      </c>
      <c r="C191" s="132">
        <f>SUM(C189)+C159</f>
        <v>53204.010000000009</v>
      </c>
      <c r="D191" s="132">
        <f>SUM(D189)+D159</f>
        <v>1079.53</v>
      </c>
      <c r="E191" s="132">
        <f>SUM(E189)+E159</f>
        <v>50919.5</v>
      </c>
    </row>
    <row r="192" spans="1:6" x14ac:dyDescent="0.3">
      <c r="A192" s="86"/>
      <c r="B192" s="86"/>
      <c r="C192" s="86"/>
      <c r="D192" s="86"/>
      <c r="E192" s="133">
        <v>50920</v>
      </c>
      <c r="F192" s="169" t="s">
        <v>252</v>
      </c>
    </row>
    <row r="193" spans="1:5" x14ac:dyDescent="0.3">
      <c r="A193" s="86"/>
      <c r="B193" s="86"/>
      <c r="C193" s="86"/>
      <c r="D193" s="86"/>
      <c r="E193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DE6B-F396-464F-985F-B6CB95EADE9C}">
  <dimension ref="A1:I68"/>
  <sheetViews>
    <sheetView workbookViewId="0">
      <selection activeCell="A5" sqref="A5"/>
    </sheetView>
  </sheetViews>
  <sheetFormatPr defaultRowHeight="14.4" x14ac:dyDescent="0.3"/>
  <cols>
    <col min="1" max="1" width="48" customWidth="1"/>
    <col min="2" max="2" width="13.6640625" customWidth="1"/>
    <col min="3" max="3" width="23.88671875" customWidth="1"/>
    <col min="4" max="4" width="13.109375" customWidth="1"/>
    <col min="6" max="6" width="17.21875" customWidth="1"/>
    <col min="7" max="7" width="11.77734375" customWidth="1"/>
    <col min="9" max="9" width="12.33203125" customWidth="1"/>
  </cols>
  <sheetData>
    <row r="1" spans="1:9" x14ac:dyDescent="0.3">
      <c r="A1" s="1" t="s">
        <v>49</v>
      </c>
      <c r="B1" s="2"/>
    </row>
    <row r="2" spans="1:9" x14ac:dyDescent="0.3">
      <c r="A2" s="3">
        <v>45778</v>
      </c>
      <c r="B2" s="2"/>
    </row>
    <row r="3" spans="1:9" x14ac:dyDescent="0.3">
      <c r="A3" s="4" t="s">
        <v>0</v>
      </c>
      <c r="B3" s="5" t="s">
        <v>1</v>
      </c>
      <c r="C3" s="6"/>
      <c r="E3" t="s">
        <v>2</v>
      </c>
    </row>
    <row r="4" spans="1:9" x14ac:dyDescent="0.3">
      <c r="A4" s="7" t="s">
        <v>77</v>
      </c>
      <c r="B4" s="8">
        <v>270</v>
      </c>
      <c r="C4" s="9" t="s">
        <v>78</v>
      </c>
      <c r="E4" t="s">
        <v>3</v>
      </c>
    </row>
    <row r="5" spans="1:9" x14ac:dyDescent="0.3">
      <c r="A5" s="72" t="s">
        <v>79</v>
      </c>
      <c r="B5" s="73">
        <v>200</v>
      </c>
      <c r="C5" s="12" t="s">
        <v>78</v>
      </c>
    </row>
    <row r="6" spans="1:9" x14ac:dyDescent="0.3">
      <c r="A6" s="72"/>
      <c r="B6" s="11">
        <f>SUM(B4:B5)</f>
        <v>470</v>
      </c>
      <c r="C6" s="12"/>
    </row>
    <row r="7" spans="1:9" x14ac:dyDescent="0.3">
      <c r="A7" s="10"/>
      <c r="B7" s="13"/>
      <c r="C7" s="12"/>
      <c r="E7" s="14" t="s">
        <v>4</v>
      </c>
      <c r="F7" s="14" t="s">
        <v>5</v>
      </c>
      <c r="G7" s="14" t="s">
        <v>6</v>
      </c>
      <c r="I7" s="1" t="s">
        <v>7</v>
      </c>
    </row>
    <row r="8" spans="1:9" x14ac:dyDescent="0.3">
      <c r="A8" s="4" t="s">
        <v>8</v>
      </c>
      <c r="B8" s="15"/>
      <c r="C8" s="16"/>
      <c r="E8" s="17"/>
      <c r="F8" s="18"/>
      <c r="G8" s="19"/>
      <c r="I8" s="19"/>
    </row>
    <row r="9" spans="1:9" x14ac:dyDescent="0.3">
      <c r="A9" s="16" t="s">
        <v>80</v>
      </c>
      <c r="B9" s="15">
        <v>1039.1400000000001</v>
      </c>
      <c r="C9" s="16" t="s">
        <v>9</v>
      </c>
      <c r="E9" s="17">
        <v>2475</v>
      </c>
      <c r="F9" s="17" t="s">
        <v>63</v>
      </c>
      <c r="G9" s="68">
        <v>1039.1400000000001</v>
      </c>
      <c r="H9" s="69"/>
      <c r="I9" s="68">
        <v>1039.1400000000001</v>
      </c>
    </row>
    <row r="10" spans="1:9" x14ac:dyDescent="0.3">
      <c r="A10" s="16" t="s">
        <v>84</v>
      </c>
      <c r="B10" s="20">
        <v>85.43</v>
      </c>
      <c r="C10" s="16" t="s">
        <v>78</v>
      </c>
      <c r="E10" s="17"/>
      <c r="F10" s="17"/>
      <c r="G10" s="68"/>
      <c r="H10" s="69"/>
      <c r="I10" s="68"/>
    </row>
    <row r="11" spans="1:9" x14ac:dyDescent="0.3">
      <c r="A11" s="16" t="s">
        <v>81</v>
      </c>
      <c r="B11" s="21">
        <v>25</v>
      </c>
      <c r="C11" s="9" t="s">
        <v>9</v>
      </c>
      <c r="E11" s="17">
        <v>2476</v>
      </c>
      <c r="F11" s="17" t="s">
        <v>91</v>
      </c>
      <c r="G11" s="68">
        <v>85.43</v>
      </c>
      <c r="H11" s="69"/>
      <c r="I11" s="68">
        <v>85.43</v>
      </c>
    </row>
    <row r="12" spans="1:9" x14ac:dyDescent="0.3">
      <c r="A12" s="16" t="s">
        <v>85</v>
      </c>
      <c r="B12" s="21">
        <v>29</v>
      </c>
      <c r="C12" s="9" t="s">
        <v>9</v>
      </c>
      <c r="E12" s="17"/>
      <c r="F12" s="17"/>
      <c r="G12" s="68"/>
      <c r="H12" s="69"/>
      <c r="I12" s="68"/>
    </row>
    <row r="13" spans="1:9" x14ac:dyDescent="0.3">
      <c r="A13" s="16" t="s">
        <v>83</v>
      </c>
      <c r="B13" s="21">
        <v>20</v>
      </c>
      <c r="C13" s="9" t="s">
        <v>10</v>
      </c>
      <c r="E13" s="17">
        <v>2477</v>
      </c>
      <c r="F13" s="17" t="s">
        <v>82</v>
      </c>
      <c r="G13" s="68">
        <v>25</v>
      </c>
      <c r="H13" s="69"/>
      <c r="I13" s="68">
        <v>25</v>
      </c>
    </row>
    <row r="14" spans="1:9" x14ac:dyDescent="0.3">
      <c r="A14" s="16" t="s">
        <v>11</v>
      </c>
      <c r="B14" s="21">
        <v>1225.45</v>
      </c>
      <c r="C14" s="16" t="s">
        <v>9</v>
      </c>
      <c r="E14" s="17"/>
      <c r="F14" s="17"/>
      <c r="G14" s="68"/>
      <c r="H14" s="69"/>
      <c r="I14" s="68"/>
    </row>
    <row r="15" spans="1:9" x14ac:dyDescent="0.3">
      <c r="A15" s="16" t="s">
        <v>12</v>
      </c>
      <c r="B15" s="21">
        <v>114.21</v>
      </c>
      <c r="C15" s="16" t="s">
        <v>9</v>
      </c>
      <c r="E15" s="17">
        <v>2478</v>
      </c>
      <c r="F15" s="17" t="s">
        <v>69</v>
      </c>
      <c r="G15" s="68">
        <v>29</v>
      </c>
      <c r="H15" s="69"/>
      <c r="I15" s="68"/>
    </row>
    <row r="16" spans="1:9" x14ac:dyDescent="0.3">
      <c r="A16" s="16" t="s">
        <v>13</v>
      </c>
      <c r="B16" s="22">
        <v>35</v>
      </c>
      <c r="C16" s="9" t="s">
        <v>9</v>
      </c>
      <c r="E16" s="17"/>
      <c r="F16" s="17"/>
      <c r="G16" s="68">
        <v>20</v>
      </c>
      <c r="H16" s="69"/>
      <c r="I16" s="68"/>
    </row>
    <row r="17" spans="1:9" x14ac:dyDescent="0.3">
      <c r="A17" s="16" t="s">
        <v>74</v>
      </c>
      <c r="B17" s="22">
        <v>15.59</v>
      </c>
      <c r="C17" s="9" t="s">
        <v>9</v>
      </c>
      <c r="E17" s="17"/>
      <c r="F17" s="17"/>
      <c r="G17" s="68">
        <v>1374.66</v>
      </c>
      <c r="H17" s="69"/>
      <c r="I17" s="68"/>
    </row>
    <row r="18" spans="1:9" x14ac:dyDescent="0.3">
      <c r="A18" s="16" t="s">
        <v>75</v>
      </c>
      <c r="B18" s="21">
        <v>377.08</v>
      </c>
      <c r="C18" s="9" t="s">
        <v>10</v>
      </c>
      <c r="E18" s="17"/>
      <c r="F18" s="17"/>
      <c r="G18" s="68">
        <v>15.59</v>
      </c>
      <c r="H18" s="69"/>
      <c r="I18" s="68">
        <f>SUM(G15:G18)</f>
        <v>1439.25</v>
      </c>
    </row>
    <row r="19" spans="1:9" x14ac:dyDescent="0.3">
      <c r="A19" s="16" t="s">
        <v>76</v>
      </c>
      <c r="B19" s="21">
        <v>127.5</v>
      </c>
      <c r="C19" s="9" t="s">
        <v>9</v>
      </c>
      <c r="E19" s="17"/>
      <c r="F19" s="17"/>
      <c r="G19" s="68"/>
      <c r="H19" s="69"/>
      <c r="I19" s="68"/>
    </row>
    <row r="20" spans="1:9" x14ac:dyDescent="0.3">
      <c r="A20" s="16" t="s">
        <v>89</v>
      </c>
      <c r="B20" s="16">
        <v>131.59</v>
      </c>
      <c r="C20" s="81" t="s">
        <v>9</v>
      </c>
      <c r="E20" s="17">
        <v>2479</v>
      </c>
      <c r="F20" s="17" t="s">
        <v>70</v>
      </c>
      <c r="G20" s="69">
        <v>377.08</v>
      </c>
      <c r="H20" s="69"/>
      <c r="I20" s="69">
        <v>377.08</v>
      </c>
    </row>
    <row r="21" spans="1:9" x14ac:dyDescent="0.3">
      <c r="A21" s="16"/>
      <c r="B21" s="21"/>
      <c r="C21" s="16"/>
      <c r="E21" s="17"/>
      <c r="F21" s="17"/>
      <c r="G21" s="68"/>
      <c r="H21" s="69"/>
      <c r="I21" s="68"/>
    </row>
    <row r="22" spans="1:9" x14ac:dyDescent="0.3">
      <c r="A22" s="23"/>
      <c r="B22" s="24">
        <f>SUM(B9:B20)</f>
        <v>3224.9900000000007</v>
      </c>
      <c r="E22" s="17">
        <v>2480</v>
      </c>
      <c r="F22" s="17" t="s">
        <v>71</v>
      </c>
      <c r="G22" s="69">
        <v>127.5</v>
      </c>
      <c r="H22" s="69"/>
      <c r="I22" s="69">
        <v>127.5</v>
      </c>
    </row>
    <row r="23" spans="1:9" x14ac:dyDescent="0.3">
      <c r="B23" s="25"/>
      <c r="E23" s="17"/>
      <c r="F23" s="17"/>
      <c r="G23" s="68"/>
      <c r="H23" s="69"/>
      <c r="I23" s="68"/>
    </row>
    <row r="24" spans="1:9" ht="15" thickBot="1" x14ac:dyDescent="0.35">
      <c r="B24" s="25"/>
      <c r="E24" s="17">
        <v>2481</v>
      </c>
      <c r="F24" s="17" t="s">
        <v>90</v>
      </c>
      <c r="G24" s="68">
        <v>131.59</v>
      </c>
      <c r="H24" s="69"/>
      <c r="I24" s="68">
        <v>131.59</v>
      </c>
    </row>
    <row r="25" spans="1:9" ht="15" thickBot="1" x14ac:dyDescent="0.35">
      <c r="A25" s="78" t="s">
        <v>52</v>
      </c>
      <c r="B25" s="27"/>
      <c r="C25" s="28"/>
      <c r="E25" s="17"/>
      <c r="F25" s="17"/>
      <c r="G25" s="68"/>
      <c r="H25" s="69"/>
      <c r="I25" s="69"/>
    </row>
    <row r="26" spans="1:9" ht="15" thickBot="1" x14ac:dyDescent="0.35">
      <c r="A26" s="79" t="s">
        <v>14</v>
      </c>
      <c r="B26" s="30">
        <v>6603.24</v>
      </c>
      <c r="C26" s="28"/>
      <c r="E26" s="17"/>
      <c r="F26" s="17"/>
      <c r="G26" s="69"/>
      <c r="H26" s="69"/>
      <c r="I26" s="68">
        <f>SUM(I9:I24)</f>
        <v>3224.9900000000002</v>
      </c>
    </row>
    <row r="27" spans="1:9" ht="15" thickBot="1" x14ac:dyDescent="0.35">
      <c r="A27" s="80" t="s">
        <v>15</v>
      </c>
      <c r="B27" s="32">
        <v>20365.2</v>
      </c>
      <c r="C27" s="28"/>
      <c r="E27" s="17"/>
      <c r="F27" s="17"/>
      <c r="G27" s="68"/>
      <c r="H27" s="69"/>
      <c r="I27" s="70"/>
    </row>
    <row r="28" spans="1:9" ht="15" thickBot="1" x14ac:dyDescent="0.35">
      <c r="A28" s="34" t="s">
        <v>16</v>
      </c>
      <c r="B28" s="35">
        <f>SUM(B26:B27)</f>
        <v>26968.440000000002</v>
      </c>
      <c r="C28" s="28"/>
      <c r="E28" s="17"/>
      <c r="F28" s="17"/>
      <c r="G28" s="68"/>
      <c r="H28" s="69"/>
      <c r="I28" s="71"/>
    </row>
    <row r="29" spans="1:9" ht="15" thickBot="1" x14ac:dyDescent="0.35">
      <c r="A29" s="36"/>
      <c r="B29" s="37"/>
      <c r="C29" s="28"/>
      <c r="E29" s="17"/>
      <c r="F29" s="17"/>
      <c r="G29" s="38"/>
      <c r="H29" s="33"/>
    </row>
    <row r="30" spans="1:9" ht="15" thickBot="1" x14ac:dyDescent="0.35">
      <c r="A30" s="76" t="s">
        <v>62</v>
      </c>
      <c r="C30" s="28"/>
      <c r="E30" s="17"/>
      <c r="F30" s="17"/>
      <c r="H30" s="40"/>
    </row>
    <row r="31" spans="1:9" ht="15" thickBot="1" x14ac:dyDescent="0.35">
      <c r="A31" s="77" t="s">
        <v>17</v>
      </c>
      <c r="B31" s="42">
        <v>85498.5</v>
      </c>
      <c r="C31" s="28"/>
      <c r="E31" s="17"/>
      <c r="F31" s="17"/>
      <c r="G31" s="43"/>
      <c r="H31" s="44"/>
    </row>
    <row r="32" spans="1:9" x14ac:dyDescent="0.3">
      <c r="A32" s="45"/>
      <c r="B32" s="46"/>
      <c r="C32" s="28"/>
    </row>
    <row r="33" spans="1:6" x14ac:dyDescent="0.3">
      <c r="A33" s="45"/>
      <c r="B33" s="46"/>
      <c r="C33" s="28"/>
    </row>
    <row r="34" spans="1:6" x14ac:dyDescent="0.3">
      <c r="A34" s="47"/>
      <c r="B34" s="2"/>
      <c r="C34" s="48"/>
    </row>
    <row r="35" spans="1:6" x14ac:dyDescent="0.3">
      <c r="A35" s="75" t="s">
        <v>18</v>
      </c>
      <c r="B35" s="16"/>
      <c r="C35" s="48"/>
    </row>
    <row r="36" spans="1:6" x14ac:dyDescent="0.3">
      <c r="A36" s="16" t="s">
        <v>19</v>
      </c>
      <c r="B36" s="51">
        <v>954.26</v>
      </c>
      <c r="C36" s="48"/>
    </row>
    <row r="37" spans="1:6" x14ac:dyDescent="0.3">
      <c r="A37" s="7" t="s">
        <v>20</v>
      </c>
      <c r="B37" s="53">
        <v>12482.69</v>
      </c>
      <c r="C37" s="48"/>
    </row>
    <row r="38" spans="1:6" x14ac:dyDescent="0.3">
      <c r="A38" s="7" t="s">
        <v>21</v>
      </c>
      <c r="B38" s="53">
        <v>10265.98</v>
      </c>
      <c r="C38" s="48"/>
    </row>
    <row r="39" spans="1:6" x14ac:dyDescent="0.3">
      <c r="A39" s="16" t="s">
        <v>22</v>
      </c>
      <c r="B39" s="54">
        <v>757.5</v>
      </c>
      <c r="C39" s="55"/>
    </row>
    <row r="40" spans="1:6" x14ac:dyDescent="0.3">
      <c r="A40" s="7" t="s">
        <v>23</v>
      </c>
      <c r="B40" s="56">
        <v>533.09</v>
      </c>
      <c r="C40" s="55"/>
      <c r="F40" s="2"/>
    </row>
    <row r="41" spans="1:6" x14ac:dyDescent="0.3">
      <c r="A41" s="16" t="s">
        <v>24</v>
      </c>
      <c r="B41" s="57">
        <v>3964.58</v>
      </c>
      <c r="C41" s="58" t="s">
        <v>25</v>
      </c>
      <c r="F41" s="43"/>
    </row>
    <row r="42" spans="1:6" x14ac:dyDescent="0.3">
      <c r="A42" s="16" t="s">
        <v>26</v>
      </c>
      <c r="B42" s="56">
        <v>199.7</v>
      </c>
      <c r="C42" s="59" t="s">
        <v>27</v>
      </c>
      <c r="F42" s="2"/>
    </row>
    <row r="43" spans="1:6" x14ac:dyDescent="0.3">
      <c r="A43" s="16" t="s">
        <v>28</v>
      </c>
      <c r="B43" s="56">
        <v>382.63</v>
      </c>
      <c r="C43" s="55"/>
      <c r="F43" s="43"/>
    </row>
    <row r="44" spans="1:6" x14ac:dyDescent="0.3">
      <c r="A44" s="16" t="s">
        <v>29</v>
      </c>
      <c r="B44" s="56">
        <v>115.45</v>
      </c>
      <c r="C44" s="55"/>
    </row>
    <row r="45" spans="1:6" x14ac:dyDescent="0.3">
      <c r="A45" s="16" t="s">
        <v>30</v>
      </c>
      <c r="B45" s="56">
        <v>2479.84</v>
      </c>
      <c r="C45" s="55"/>
      <c r="F45" s="2"/>
    </row>
    <row r="46" spans="1:6" x14ac:dyDescent="0.3">
      <c r="A46" s="16" t="s">
        <v>31</v>
      </c>
      <c r="B46" s="56">
        <v>71.41</v>
      </c>
      <c r="C46" s="55" t="s">
        <v>32</v>
      </c>
      <c r="F46" s="2"/>
    </row>
    <row r="47" spans="1:6" x14ac:dyDescent="0.3">
      <c r="A47" s="16" t="s">
        <v>33</v>
      </c>
      <c r="B47" s="56">
        <v>720</v>
      </c>
      <c r="C47" s="55" t="s">
        <v>34</v>
      </c>
      <c r="F47" s="43"/>
    </row>
    <row r="48" spans="1:6" x14ac:dyDescent="0.3">
      <c r="A48" s="16" t="s">
        <v>35</v>
      </c>
      <c r="B48" s="56">
        <v>500</v>
      </c>
      <c r="C48" s="55" t="s">
        <v>36</v>
      </c>
      <c r="F48" s="2"/>
    </row>
    <row r="49" spans="1:6" x14ac:dyDescent="0.3">
      <c r="A49" s="16" t="s">
        <v>37</v>
      </c>
      <c r="B49" s="56">
        <v>1268</v>
      </c>
      <c r="C49" s="55"/>
      <c r="F49" s="2"/>
    </row>
    <row r="50" spans="1:6" x14ac:dyDescent="0.3">
      <c r="A50" s="16" t="s">
        <v>38</v>
      </c>
      <c r="B50" s="56">
        <v>6000</v>
      </c>
      <c r="C50" s="55"/>
      <c r="F50" s="2"/>
    </row>
    <row r="51" spans="1:6" x14ac:dyDescent="0.3">
      <c r="A51" s="16" t="s">
        <v>39</v>
      </c>
      <c r="B51" s="60">
        <v>659.41</v>
      </c>
      <c r="C51" s="61"/>
      <c r="F51" s="43"/>
    </row>
    <row r="52" spans="1:6" ht="15" thickBot="1" x14ac:dyDescent="0.35">
      <c r="A52" s="14" t="s">
        <v>40</v>
      </c>
      <c r="B52" s="62">
        <v>33425.379999999997</v>
      </c>
      <c r="C52" s="55"/>
      <c r="F52" s="43"/>
    </row>
    <row r="53" spans="1:6" x14ac:dyDescent="0.3">
      <c r="A53" s="14"/>
      <c r="B53" s="63"/>
      <c r="C53" s="55"/>
    </row>
    <row r="54" spans="1:6" x14ac:dyDescent="0.3">
      <c r="A54" s="1" t="s">
        <v>86</v>
      </c>
      <c r="C54" s="2"/>
      <c r="F54" s="43"/>
    </row>
    <row r="55" spans="1:6" x14ac:dyDescent="0.3">
      <c r="A55" s="1" t="s">
        <v>87</v>
      </c>
    </row>
    <row r="57" spans="1:6" x14ac:dyDescent="0.3">
      <c r="A57" s="64" t="s">
        <v>41</v>
      </c>
      <c r="B57" s="23"/>
    </row>
    <row r="58" spans="1:6" x14ac:dyDescent="0.3">
      <c r="A58" s="65" t="s">
        <v>42</v>
      </c>
      <c r="B58" s="66"/>
    </row>
    <row r="59" spans="1:6" x14ac:dyDescent="0.3">
      <c r="A59" s="65" t="s">
        <v>43</v>
      </c>
      <c r="B59" s="66"/>
    </row>
    <row r="60" spans="1:6" x14ac:dyDescent="0.3">
      <c r="A60" s="65" t="s">
        <v>44</v>
      </c>
      <c r="B60" s="66"/>
    </row>
    <row r="61" spans="1:6" x14ac:dyDescent="0.3">
      <c r="A61" s="65"/>
      <c r="B61" s="66"/>
    </row>
    <row r="62" spans="1:6" x14ac:dyDescent="0.3">
      <c r="A62" s="65" t="s">
        <v>45</v>
      </c>
      <c r="B62" s="66"/>
    </row>
    <row r="63" spans="1:6" x14ac:dyDescent="0.3">
      <c r="A63" s="65" t="s">
        <v>46</v>
      </c>
      <c r="B63" s="66"/>
    </row>
    <row r="64" spans="1:6" x14ac:dyDescent="0.3">
      <c r="A64" s="65" t="s">
        <v>47</v>
      </c>
      <c r="B64" s="66"/>
    </row>
    <row r="65" spans="1:2" x14ac:dyDescent="0.3">
      <c r="A65" s="65" t="s">
        <v>48</v>
      </c>
      <c r="B65" s="66"/>
    </row>
    <row r="66" spans="1:2" x14ac:dyDescent="0.3">
      <c r="A66" s="65"/>
      <c r="B66" s="66"/>
    </row>
    <row r="67" spans="1:2" x14ac:dyDescent="0.3">
      <c r="A67" s="65" t="s">
        <v>88</v>
      </c>
      <c r="B67" s="66"/>
    </row>
    <row r="68" spans="1:2" x14ac:dyDescent="0.3">
      <c r="A68" s="74"/>
      <c r="B68" s="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5DC0-017E-4DFD-B639-519071167235}">
  <dimension ref="A1:J74"/>
  <sheetViews>
    <sheetView workbookViewId="0">
      <selection activeCell="A19" sqref="A19"/>
    </sheetView>
  </sheetViews>
  <sheetFormatPr defaultRowHeight="14.4" x14ac:dyDescent="0.3"/>
  <cols>
    <col min="1" max="1" width="60.33203125" customWidth="1"/>
    <col min="2" max="2" width="13.44140625" customWidth="1"/>
    <col min="3" max="3" width="13.6640625" customWidth="1"/>
    <col min="6" max="6" width="17.5546875" customWidth="1"/>
    <col min="7" max="7" width="10.44140625" customWidth="1"/>
    <col min="9" max="9" width="14.109375" customWidth="1"/>
  </cols>
  <sheetData>
    <row r="1" spans="1:9" x14ac:dyDescent="0.3">
      <c r="A1" s="1" t="s">
        <v>49</v>
      </c>
      <c r="B1" s="2"/>
    </row>
    <row r="2" spans="1:9" x14ac:dyDescent="0.3">
      <c r="A2" s="3">
        <v>46054</v>
      </c>
      <c r="B2" s="2"/>
    </row>
    <row r="3" spans="1:9" x14ac:dyDescent="0.3">
      <c r="A3" s="4" t="s">
        <v>0</v>
      </c>
      <c r="B3" s="5" t="s">
        <v>1</v>
      </c>
      <c r="C3" s="6"/>
      <c r="E3" t="s">
        <v>2</v>
      </c>
    </row>
    <row r="4" spans="1:9" x14ac:dyDescent="0.3">
      <c r="A4" s="146"/>
      <c r="B4" s="8"/>
      <c r="C4" s="9"/>
      <c r="E4" t="s">
        <v>3</v>
      </c>
    </row>
    <row r="5" spans="1:9" x14ac:dyDescent="0.3">
      <c r="A5" s="146"/>
      <c r="B5" s="8"/>
      <c r="C5" s="9"/>
    </row>
    <row r="6" spans="1:9" x14ac:dyDescent="0.3">
      <c r="A6" s="146"/>
      <c r="B6" s="161"/>
      <c r="C6" s="9"/>
      <c r="E6" s="14" t="s">
        <v>4</v>
      </c>
      <c r="F6" s="14" t="s">
        <v>5</v>
      </c>
      <c r="G6" s="14" t="s">
        <v>6</v>
      </c>
      <c r="I6" s="1" t="s">
        <v>7</v>
      </c>
    </row>
    <row r="7" spans="1:9" x14ac:dyDescent="0.3">
      <c r="A7" s="146"/>
      <c r="B7" s="161"/>
      <c r="C7" s="9"/>
      <c r="E7" s="17"/>
      <c r="F7" s="18"/>
      <c r="G7" s="19"/>
      <c r="I7" s="19"/>
    </row>
    <row r="8" spans="1:9" x14ac:dyDescent="0.3">
      <c r="A8" s="147"/>
      <c r="B8" s="162"/>
      <c r="C8" s="9"/>
      <c r="E8" s="40">
        <v>2566</v>
      </c>
      <c r="F8" s="18" t="s">
        <v>69</v>
      </c>
      <c r="G8" s="189">
        <v>91.14</v>
      </c>
      <c r="H8" s="18"/>
      <c r="I8" s="19"/>
    </row>
    <row r="9" spans="1:9" x14ac:dyDescent="0.3">
      <c r="A9" s="4" t="s">
        <v>8</v>
      </c>
      <c r="B9" s="15"/>
      <c r="C9" s="16"/>
      <c r="E9" s="40"/>
      <c r="F9" s="17"/>
      <c r="G9" s="68">
        <v>56.4</v>
      </c>
      <c r="H9" s="69"/>
      <c r="I9" s="68"/>
    </row>
    <row r="10" spans="1:9" x14ac:dyDescent="0.3">
      <c r="A10" s="16" t="s">
        <v>470</v>
      </c>
      <c r="B10" s="20">
        <v>91.14</v>
      </c>
      <c r="C10" s="16" t="s">
        <v>9</v>
      </c>
      <c r="E10" s="40"/>
      <c r="G10">
        <v>48.94</v>
      </c>
    </row>
    <row r="11" spans="1:9" x14ac:dyDescent="0.3">
      <c r="A11" s="16" t="s">
        <v>469</v>
      </c>
      <c r="B11" s="21">
        <v>56.4</v>
      </c>
      <c r="C11" s="16" t="s">
        <v>9</v>
      </c>
      <c r="E11" s="40"/>
      <c r="F11" s="17"/>
      <c r="G11" s="68">
        <v>1255.2</v>
      </c>
      <c r="H11" s="69"/>
      <c r="I11" s="68"/>
    </row>
    <row r="12" spans="1:9" x14ac:dyDescent="0.3">
      <c r="A12" s="16" t="s">
        <v>468</v>
      </c>
      <c r="B12" s="21">
        <v>48.94</v>
      </c>
      <c r="C12" s="16" t="s">
        <v>9</v>
      </c>
      <c r="E12" s="40"/>
      <c r="F12" s="17"/>
      <c r="G12" s="68">
        <v>30.12</v>
      </c>
      <c r="H12" s="69"/>
      <c r="I12" s="68"/>
    </row>
    <row r="13" spans="1:9" x14ac:dyDescent="0.3">
      <c r="A13" s="81" t="s">
        <v>472</v>
      </c>
      <c r="B13" s="21">
        <v>45</v>
      </c>
      <c r="C13" s="16" t="s">
        <v>471</v>
      </c>
      <c r="E13" s="40"/>
      <c r="F13" s="17"/>
      <c r="G13" s="68">
        <v>35</v>
      </c>
      <c r="H13" s="69"/>
      <c r="I13" s="68"/>
    </row>
    <row r="14" spans="1:9" x14ac:dyDescent="0.3">
      <c r="A14" s="81" t="s">
        <v>473</v>
      </c>
      <c r="B14" s="21">
        <v>240</v>
      </c>
      <c r="C14" s="16" t="s">
        <v>9</v>
      </c>
      <c r="E14" s="40"/>
      <c r="F14" s="17"/>
      <c r="G14" s="68">
        <v>16.79</v>
      </c>
      <c r="H14" s="69"/>
      <c r="I14" s="68"/>
    </row>
    <row r="15" spans="1:9" x14ac:dyDescent="0.3">
      <c r="A15" s="81" t="s">
        <v>474</v>
      </c>
      <c r="B15" s="21">
        <v>102.33</v>
      </c>
      <c r="C15" s="16" t="s">
        <v>335</v>
      </c>
      <c r="E15" s="40"/>
      <c r="F15" s="17"/>
      <c r="G15" s="68">
        <v>63.96</v>
      </c>
      <c r="H15" s="69"/>
      <c r="I15" s="68"/>
    </row>
    <row r="16" spans="1:9" x14ac:dyDescent="0.3">
      <c r="A16" s="16" t="s">
        <v>11</v>
      </c>
      <c r="B16" s="21">
        <v>1255.2</v>
      </c>
      <c r="C16" s="16" t="s">
        <v>9</v>
      </c>
      <c r="G16" s="68">
        <v>120.66</v>
      </c>
      <c r="I16" s="159">
        <f>SUM(G8:G16)</f>
        <v>1718.21</v>
      </c>
    </row>
    <row r="17" spans="1:9" x14ac:dyDescent="0.3">
      <c r="A17" s="16" t="s">
        <v>12</v>
      </c>
      <c r="B17" s="21">
        <v>30.12</v>
      </c>
      <c r="C17" s="16" t="s">
        <v>9</v>
      </c>
    </row>
    <row r="18" spans="1:9" x14ac:dyDescent="0.3">
      <c r="A18" s="16" t="s">
        <v>13</v>
      </c>
      <c r="B18" s="22">
        <v>35</v>
      </c>
      <c r="C18" s="9" t="s">
        <v>9</v>
      </c>
      <c r="E18" s="40">
        <v>2567</v>
      </c>
      <c r="F18" s="17" t="s">
        <v>64</v>
      </c>
      <c r="G18" s="68">
        <v>45</v>
      </c>
      <c r="H18" s="69"/>
      <c r="I18" s="68"/>
    </row>
    <row r="19" spans="1:9" x14ac:dyDescent="0.3">
      <c r="A19" s="16" t="s">
        <v>465</v>
      </c>
      <c r="B19" s="22">
        <v>16.79</v>
      </c>
      <c r="C19" s="9" t="s">
        <v>9</v>
      </c>
      <c r="E19" s="40"/>
      <c r="F19" s="17"/>
      <c r="G19" s="68">
        <v>15.3</v>
      </c>
      <c r="H19" s="69"/>
      <c r="I19" s="68"/>
    </row>
    <row r="20" spans="1:9" x14ac:dyDescent="0.3">
      <c r="A20" s="16" t="s">
        <v>466</v>
      </c>
      <c r="B20" s="21">
        <v>389.17</v>
      </c>
      <c r="C20" s="9" t="s">
        <v>10</v>
      </c>
      <c r="E20" s="40"/>
      <c r="F20" s="17"/>
      <c r="G20" s="68">
        <v>15</v>
      </c>
      <c r="H20" s="69"/>
      <c r="I20" s="68"/>
    </row>
    <row r="21" spans="1:9" x14ac:dyDescent="0.3">
      <c r="A21" s="16" t="s">
        <v>482</v>
      </c>
      <c r="B21" s="21">
        <v>63.96</v>
      </c>
      <c r="C21" s="9" t="s">
        <v>10</v>
      </c>
      <c r="E21" s="40"/>
      <c r="F21" s="17"/>
      <c r="G21" s="68">
        <v>8</v>
      </c>
      <c r="H21" s="69"/>
      <c r="I21" s="68">
        <f>SUM(G18:G21)</f>
        <v>83.3</v>
      </c>
    </row>
    <row r="22" spans="1:9" x14ac:dyDescent="0.3">
      <c r="A22" s="16" t="s">
        <v>483</v>
      </c>
      <c r="B22" s="21">
        <v>120.66</v>
      </c>
      <c r="C22" s="9" t="s">
        <v>9</v>
      </c>
      <c r="E22" s="40"/>
      <c r="F22" s="17"/>
      <c r="G22" s="68"/>
      <c r="I22" s="68"/>
    </row>
    <row r="23" spans="1:9" x14ac:dyDescent="0.3">
      <c r="A23" s="16" t="s">
        <v>480</v>
      </c>
      <c r="B23" s="139">
        <v>15.3</v>
      </c>
      <c r="C23" s="81" t="s">
        <v>10</v>
      </c>
      <c r="E23" s="40"/>
      <c r="F23" s="17"/>
      <c r="G23" s="68"/>
      <c r="I23" s="68"/>
    </row>
    <row r="24" spans="1:9" x14ac:dyDescent="0.3">
      <c r="A24" s="16" t="s">
        <v>486</v>
      </c>
      <c r="B24" s="139">
        <v>15</v>
      </c>
      <c r="C24" s="81" t="s">
        <v>10</v>
      </c>
      <c r="E24" s="40"/>
      <c r="F24" s="17"/>
      <c r="G24" s="68"/>
      <c r="I24" s="68"/>
    </row>
    <row r="25" spans="1:9" x14ac:dyDescent="0.3">
      <c r="A25" s="16" t="s">
        <v>481</v>
      </c>
      <c r="B25" s="139">
        <v>8</v>
      </c>
      <c r="C25" s="81" t="s">
        <v>10</v>
      </c>
      <c r="E25" s="40">
        <v>2568</v>
      </c>
      <c r="F25" s="17" t="s">
        <v>324</v>
      </c>
      <c r="G25" s="68">
        <v>240</v>
      </c>
      <c r="H25" s="69"/>
      <c r="I25" s="68">
        <v>240</v>
      </c>
    </row>
    <row r="26" spans="1:9" x14ac:dyDescent="0.3">
      <c r="A26" s="16" t="s">
        <v>484</v>
      </c>
      <c r="B26" s="139">
        <v>3485.62</v>
      </c>
      <c r="C26" s="81" t="s">
        <v>10</v>
      </c>
      <c r="E26" s="40"/>
      <c r="G26" s="84"/>
      <c r="H26" s="69"/>
      <c r="I26" s="84"/>
    </row>
    <row r="27" spans="1:9" x14ac:dyDescent="0.3">
      <c r="A27" s="16"/>
      <c r="B27" s="139"/>
      <c r="C27" s="16"/>
      <c r="E27" s="40">
        <v>2569</v>
      </c>
      <c r="F27" t="s">
        <v>434</v>
      </c>
      <c r="G27" s="84">
        <v>102.33</v>
      </c>
      <c r="H27" s="69"/>
      <c r="I27" s="84">
        <v>102.33</v>
      </c>
    </row>
    <row r="28" spans="1:9" x14ac:dyDescent="0.3">
      <c r="A28" s="66"/>
      <c r="B28" s="153">
        <f>SUM(B10:B27)</f>
        <v>6018.63</v>
      </c>
      <c r="E28" s="194"/>
      <c r="F28" s="17"/>
      <c r="G28" s="68"/>
      <c r="H28" s="69"/>
      <c r="I28" s="68"/>
    </row>
    <row r="29" spans="1:9" x14ac:dyDescent="0.3">
      <c r="B29" s="25"/>
      <c r="E29" s="40">
        <v>2570</v>
      </c>
      <c r="F29" s="17" t="s">
        <v>70</v>
      </c>
      <c r="G29" s="68">
        <v>389.17</v>
      </c>
      <c r="H29" s="69"/>
      <c r="I29" s="68">
        <v>389.17</v>
      </c>
    </row>
    <row r="30" spans="1:9" ht="15" thickBot="1" x14ac:dyDescent="0.35">
      <c r="B30" s="25"/>
      <c r="E30" s="17"/>
      <c r="F30" s="171"/>
      <c r="G30" s="68"/>
      <c r="H30" s="69"/>
      <c r="I30" s="69"/>
    </row>
    <row r="31" spans="1:9" x14ac:dyDescent="0.3">
      <c r="A31" s="78" t="s">
        <v>439</v>
      </c>
      <c r="C31" s="28"/>
      <c r="E31">
        <v>2571</v>
      </c>
      <c r="F31" s="17" t="s">
        <v>485</v>
      </c>
      <c r="G31" s="69">
        <v>3485.62</v>
      </c>
      <c r="H31" s="69"/>
      <c r="I31" s="69">
        <v>3485.62</v>
      </c>
    </row>
    <row r="32" spans="1:9" ht="15" thickBot="1" x14ac:dyDescent="0.35">
      <c r="A32" s="185" t="s">
        <v>14</v>
      </c>
      <c r="B32" s="187">
        <v>25578.3</v>
      </c>
      <c r="C32" s="28"/>
      <c r="E32" s="17"/>
      <c r="G32" s="84"/>
      <c r="H32" s="84"/>
      <c r="I32" s="84"/>
    </row>
    <row r="33" spans="1:10" ht="15" thickBot="1" x14ac:dyDescent="0.35">
      <c r="A33" s="186" t="s">
        <v>15</v>
      </c>
      <c r="B33" s="188">
        <v>20459.23</v>
      </c>
      <c r="C33" s="28"/>
      <c r="E33" s="17"/>
      <c r="G33" s="69"/>
      <c r="H33" s="69"/>
      <c r="I33" s="71">
        <f>SUM(I8:I31)</f>
        <v>6018.63</v>
      </c>
    </row>
    <row r="34" spans="1:10" ht="15" thickBot="1" x14ac:dyDescent="0.35">
      <c r="A34" s="34" t="s">
        <v>16</v>
      </c>
      <c r="B34" s="173">
        <f>SUM(B32:B33)</f>
        <v>46037.53</v>
      </c>
      <c r="C34" s="28"/>
      <c r="E34" s="17"/>
      <c r="F34" s="17"/>
      <c r="G34" s="68"/>
      <c r="H34" s="69"/>
    </row>
    <row r="35" spans="1:10" ht="15" thickBot="1" x14ac:dyDescent="0.35">
      <c r="A35" s="36"/>
      <c r="B35" s="37"/>
      <c r="C35" s="140"/>
      <c r="E35" s="17"/>
      <c r="G35" s="68"/>
    </row>
    <row r="36" spans="1:10" ht="15" thickBot="1" x14ac:dyDescent="0.35">
      <c r="A36" s="76" t="s">
        <v>275</v>
      </c>
      <c r="C36" s="28"/>
      <c r="G36" s="190"/>
      <c r="H36" s="84"/>
      <c r="I36" s="84"/>
    </row>
    <row r="37" spans="1:10" ht="15" thickBot="1" x14ac:dyDescent="0.35">
      <c r="A37" s="77" t="s">
        <v>17</v>
      </c>
      <c r="B37" s="42">
        <v>85498.5</v>
      </c>
      <c r="C37" s="28"/>
      <c r="I37" s="71"/>
    </row>
    <row r="38" spans="1:10" x14ac:dyDescent="0.3">
      <c r="A38" s="45"/>
      <c r="B38" s="46"/>
      <c r="C38" s="28"/>
      <c r="I38" s="141"/>
    </row>
    <row r="39" spans="1:10" x14ac:dyDescent="0.3">
      <c r="A39" s="45"/>
      <c r="B39" s="46"/>
      <c r="C39" s="28"/>
      <c r="I39" s="141"/>
      <c r="J39" s="191"/>
    </row>
    <row r="40" spans="1:10" x14ac:dyDescent="0.3">
      <c r="A40" s="45"/>
      <c r="B40" s="46"/>
      <c r="C40" s="28"/>
    </row>
    <row r="41" spans="1:10" x14ac:dyDescent="0.3">
      <c r="A41" s="47"/>
      <c r="B41" s="2"/>
      <c r="C41" s="48"/>
    </row>
    <row r="42" spans="1:10" x14ac:dyDescent="0.3">
      <c r="A42" s="75" t="s">
        <v>18</v>
      </c>
      <c r="B42" s="16"/>
      <c r="C42" s="48"/>
    </row>
    <row r="43" spans="1:10" x14ac:dyDescent="0.3">
      <c r="A43" s="16" t="s">
        <v>19</v>
      </c>
      <c r="B43" s="51">
        <v>1124.26</v>
      </c>
      <c r="C43" s="48"/>
    </row>
    <row r="44" spans="1:10" x14ac:dyDescent="0.3">
      <c r="A44" s="7" t="s">
        <v>20</v>
      </c>
      <c r="B44" s="53">
        <v>12482.69</v>
      </c>
      <c r="C44" s="48"/>
    </row>
    <row r="45" spans="1:10" x14ac:dyDescent="0.3">
      <c r="A45" s="7" t="s">
        <v>21</v>
      </c>
      <c r="B45" s="53">
        <v>10265.98</v>
      </c>
      <c r="C45" s="48"/>
      <c r="F45" s="43"/>
    </row>
    <row r="46" spans="1:10" x14ac:dyDescent="0.3">
      <c r="A46" s="16" t="s">
        <v>22</v>
      </c>
      <c r="B46" s="54">
        <v>757.5</v>
      </c>
      <c r="C46" s="55"/>
    </row>
    <row r="47" spans="1:10" x14ac:dyDescent="0.3">
      <c r="A47" s="7" t="s">
        <v>23</v>
      </c>
      <c r="B47" s="56">
        <v>533.09</v>
      </c>
      <c r="C47" s="55"/>
      <c r="F47" s="2"/>
    </row>
    <row r="48" spans="1:10" x14ac:dyDescent="0.3">
      <c r="A48" s="16" t="s">
        <v>26</v>
      </c>
      <c r="B48" s="56">
        <v>49.7</v>
      </c>
      <c r="C48" s="59" t="s">
        <v>27</v>
      </c>
      <c r="F48" s="2"/>
    </row>
    <row r="49" spans="1:7" x14ac:dyDescent="0.3">
      <c r="A49" s="16" t="s">
        <v>28</v>
      </c>
      <c r="B49" s="56">
        <v>382.63</v>
      </c>
      <c r="C49" s="55"/>
      <c r="E49" s="2"/>
      <c r="F49" s="43"/>
    </row>
    <row r="50" spans="1:7" x14ac:dyDescent="0.3">
      <c r="A50" s="16" t="s">
        <v>29</v>
      </c>
      <c r="B50" s="56">
        <v>115.45</v>
      </c>
      <c r="C50" s="55"/>
      <c r="E50" s="43"/>
      <c r="F50" s="119"/>
    </row>
    <row r="51" spans="1:7" x14ac:dyDescent="0.3">
      <c r="A51" s="16" t="s">
        <v>30</v>
      </c>
      <c r="B51" s="56">
        <v>2479.84</v>
      </c>
      <c r="C51" s="55"/>
      <c r="E51" s="2"/>
      <c r="F51" s="2"/>
    </row>
    <row r="52" spans="1:7" x14ac:dyDescent="0.3">
      <c r="A52" s="16" t="s">
        <v>33</v>
      </c>
      <c r="B52" s="56">
        <v>330.89</v>
      </c>
      <c r="C52" s="55" t="s">
        <v>390</v>
      </c>
      <c r="F52" s="43"/>
    </row>
    <row r="53" spans="1:7" x14ac:dyDescent="0.3">
      <c r="A53" s="16" t="s">
        <v>35</v>
      </c>
      <c r="B53" s="56">
        <v>625</v>
      </c>
      <c r="C53" s="55" t="s">
        <v>390</v>
      </c>
      <c r="E53" s="2"/>
      <c r="F53" s="2"/>
    </row>
    <row r="54" spans="1:7" x14ac:dyDescent="0.3">
      <c r="A54" s="16" t="s">
        <v>37</v>
      </c>
      <c r="B54" s="163">
        <v>-315</v>
      </c>
      <c r="C54" s="55" t="s">
        <v>390</v>
      </c>
      <c r="F54" s="2"/>
    </row>
    <row r="55" spans="1:7" x14ac:dyDescent="0.3">
      <c r="A55" s="16" t="s">
        <v>38</v>
      </c>
      <c r="B55" s="56">
        <v>5955</v>
      </c>
      <c r="C55" s="55"/>
      <c r="F55" s="2"/>
    </row>
    <row r="56" spans="1:7" x14ac:dyDescent="0.3">
      <c r="A56" s="16" t="s">
        <v>39</v>
      </c>
      <c r="B56" s="60">
        <v>304.98</v>
      </c>
      <c r="C56" s="61"/>
      <c r="F56" s="43"/>
      <c r="G56" s="43"/>
    </row>
    <row r="57" spans="1:7" x14ac:dyDescent="0.3">
      <c r="A57" s="16" t="s">
        <v>431</v>
      </c>
      <c r="B57" s="60">
        <v>105.57</v>
      </c>
      <c r="C57" s="61"/>
      <c r="F57" s="43"/>
      <c r="G57" s="2"/>
    </row>
    <row r="58" spans="1:7" ht="15" thickBot="1" x14ac:dyDescent="0.35">
      <c r="A58" s="14" t="s">
        <v>40</v>
      </c>
      <c r="B58" s="62">
        <f>SUM(B43:B57)</f>
        <v>35197.58</v>
      </c>
      <c r="C58" s="55"/>
      <c r="F58" s="43"/>
    </row>
    <row r="59" spans="1:7" x14ac:dyDescent="0.3">
      <c r="A59" s="14"/>
      <c r="B59" s="63"/>
      <c r="C59" s="55"/>
    </row>
    <row r="60" spans="1:7" x14ac:dyDescent="0.3">
      <c r="A60" s="1" t="s">
        <v>340</v>
      </c>
      <c r="C60" s="2"/>
      <c r="F60" s="43"/>
    </row>
    <row r="61" spans="1:7" x14ac:dyDescent="0.3">
      <c r="A61" s="1" t="s">
        <v>467</v>
      </c>
      <c r="G61" s="2"/>
    </row>
    <row r="63" spans="1:7" x14ac:dyDescent="0.3">
      <c r="A63" s="64" t="s">
        <v>41</v>
      </c>
      <c r="B63" s="165"/>
      <c r="C63" s="23"/>
    </row>
    <row r="64" spans="1:7" x14ac:dyDescent="0.3">
      <c r="A64" s="65" t="s">
        <v>42</v>
      </c>
      <c r="C64" s="66"/>
    </row>
    <row r="65" spans="1:3" x14ac:dyDescent="0.3">
      <c r="A65" s="65" t="s">
        <v>43</v>
      </c>
      <c r="C65" s="66"/>
    </row>
    <row r="66" spans="1:3" x14ac:dyDescent="0.3">
      <c r="A66" s="65" t="s">
        <v>44</v>
      </c>
      <c r="C66" s="66"/>
    </row>
    <row r="67" spans="1:3" x14ac:dyDescent="0.3">
      <c r="A67" s="65"/>
      <c r="C67" s="66"/>
    </row>
    <row r="68" spans="1:3" x14ac:dyDescent="0.3">
      <c r="A68" s="65" t="s">
        <v>383</v>
      </c>
      <c r="C68" s="66"/>
    </row>
    <row r="69" spans="1:3" x14ac:dyDescent="0.3">
      <c r="A69" s="65" t="s">
        <v>46</v>
      </c>
      <c r="C69" s="66"/>
    </row>
    <row r="70" spans="1:3" x14ac:dyDescent="0.3">
      <c r="A70" s="65" t="s">
        <v>47</v>
      </c>
      <c r="C70" s="66"/>
    </row>
    <row r="71" spans="1:3" x14ac:dyDescent="0.3">
      <c r="A71" s="65" t="s">
        <v>48</v>
      </c>
      <c r="C71" s="66"/>
    </row>
    <row r="72" spans="1:3" x14ac:dyDescent="0.3">
      <c r="A72" s="65"/>
      <c r="C72" s="66"/>
    </row>
    <row r="73" spans="1:3" x14ac:dyDescent="0.3">
      <c r="A73" s="65" t="s">
        <v>432</v>
      </c>
      <c r="C73" s="66"/>
    </row>
    <row r="74" spans="1:3" x14ac:dyDescent="0.3">
      <c r="A74" s="74"/>
      <c r="B74" s="67"/>
      <c r="C74" s="9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ECDC-B3E0-475B-95ED-8F6C8702398F}">
  <dimension ref="A1:L193"/>
  <sheetViews>
    <sheetView topLeftCell="A47" workbookViewId="0">
      <selection activeCell="B56" sqref="B56"/>
    </sheetView>
  </sheetViews>
  <sheetFormatPr defaultRowHeight="14.4" x14ac:dyDescent="0.3"/>
  <cols>
    <col min="1" max="1" width="32.21875" customWidth="1"/>
    <col min="2" max="2" width="12" customWidth="1"/>
    <col min="12" max="12" width="12.5546875" customWidth="1"/>
  </cols>
  <sheetData>
    <row r="1" spans="1:12" x14ac:dyDescent="0.3">
      <c r="A1" s="82" t="s">
        <v>487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441</v>
      </c>
      <c r="H3" s="86"/>
      <c r="I3" s="86"/>
      <c r="J3" s="86"/>
      <c r="K3" s="87"/>
      <c r="L3" s="92">
        <f>SUM(B35)</f>
        <v>66628.75</v>
      </c>
    </row>
    <row r="4" spans="1:12" x14ac:dyDescent="0.3">
      <c r="A4" s="86" t="s">
        <v>94</v>
      </c>
      <c r="B4" s="89">
        <v>43.32</v>
      </c>
      <c r="C4" s="84"/>
      <c r="D4" s="84"/>
      <c r="E4" s="86"/>
      <c r="G4" s="86"/>
      <c r="H4" s="86"/>
      <c r="I4" s="86"/>
      <c r="J4" s="86"/>
      <c r="K4" s="87"/>
      <c r="L4" s="144">
        <f>SUM(L1:L3)</f>
        <v>178280.78999999998</v>
      </c>
    </row>
    <row r="5" spans="1:12" x14ac:dyDescent="0.3">
      <c r="A5" s="86" t="s">
        <v>95</v>
      </c>
      <c r="B5" s="89">
        <v>43.32</v>
      </c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183" t="s">
        <v>440</v>
      </c>
      <c r="B6" s="183">
        <v>105.57</v>
      </c>
      <c r="C6" s="84"/>
      <c r="D6" s="84"/>
      <c r="G6" s="86" t="s">
        <v>442</v>
      </c>
      <c r="H6" s="86"/>
      <c r="I6" s="86"/>
      <c r="J6" s="86"/>
      <c r="K6" s="87"/>
      <c r="L6" s="92">
        <f>SUM(B191)</f>
        <v>60312.79</v>
      </c>
    </row>
    <row r="7" spans="1:12" x14ac:dyDescent="0.3">
      <c r="A7" s="183" t="s">
        <v>39</v>
      </c>
      <c r="B7" s="91">
        <v>849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86" t="s">
        <v>97</v>
      </c>
      <c r="B8" s="91"/>
      <c r="C8" s="84"/>
      <c r="D8" s="84"/>
      <c r="G8" s="85" t="s">
        <v>98</v>
      </c>
      <c r="H8" s="85"/>
      <c r="I8" s="85"/>
      <c r="J8" s="85"/>
      <c r="K8" s="93"/>
      <c r="L8" s="145">
        <f>SUM(L4)-L6</f>
        <v>117967.99999999997</v>
      </c>
    </row>
    <row r="9" spans="1:12" ht="15" thickTop="1" x14ac:dyDescent="0.3">
      <c r="A9" s="86" t="s">
        <v>415</v>
      </c>
      <c r="B9" s="91">
        <v>667</v>
      </c>
      <c r="C9" s="84"/>
      <c r="D9" s="84"/>
      <c r="G9" s="86"/>
      <c r="H9" s="86"/>
      <c r="I9" s="86"/>
      <c r="J9" s="86"/>
      <c r="K9" s="87"/>
      <c r="L9" s="89"/>
    </row>
    <row r="10" spans="1:12" x14ac:dyDescent="0.3">
      <c r="A10" s="86" t="s">
        <v>100</v>
      </c>
      <c r="B10" s="91"/>
      <c r="C10" s="84"/>
      <c r="D10" s="84"/>
      <c r="G10" s="85" t="s">
        <v>101</v>
      </c>
      <c r="H10" s="85"/>
      <c r="I10" s="85"/>
      <c r="J10" s="85"/>
      <c r="K10" s="87"/>
      <c r="L10" s="89"/>
    </row>
    <row r="11" spans="1:12" x14ac:dyDescent="0.3">
      <c r="A11" s="86" t="s">
        <v>102</v>
      </c>
      <c r="B11" s="91">
        <v>608</v>
      </c>
      <c r="C11" s="84"/>
      <c r="D11" s="84"/>
      <c r="G11" s="86"/>
      <c r="H11" s="86"/>
      <c r="I11" s="86"/>
      <c r="J11" s="86"/>
      <c r="K11" s="86"/>
      <c r="L11" s="89"/>
    </row>
    <row r="12" spans="1:12" x14ac:dyDescent="0.3">
      <c r="A12" s="86" t="s">
        <v>103</v>
      </c>
      <c r="B12" s="91"/>
      <c r="C12" s="84"/>
      <c r="D12" s="84"/>
      <c r="G12" s="86" t="s">
        <v>104</v>
      </c>
      <c r="H12" s="86"/>
      <c r="I12" s="86"/>
      <c r="J12" s="86"/>
      <c r="K12" s="87"/>
      <c r="L12" s="89"/>
    </row>
    <row r="13" spans="1:12" x14ac:dyDescent="0.3">
      <c r="A13" s="86" t="s">
        <v>105</v>
      </c>
      <c r="B13" s="91"/>
      <c r="C13" s="84"/>
      <c r="D13" s="84"/>
      <c r="G13" s="95" t="s">
        <v>491</v>
      </c>
      <c r="H13" s="86" t="s">
        <v>106</v>
      </c>
      <c r="I13" s="86"/>
      <c r="J13" s="86"/>
      <c r="K13" s="87"/>
      <c r="L13" s="89">
        <v>18290.2</v>
      </c>
    </row>
    <row r="14" spans="1:12" x14ac:dyDescent="0.3">
      <c r="A14" s="86" t="s">
        <v>107</v>
      </c>
      <c r="B14" s="91">
        <v>130.43</v>
      </c>
      <c r="C14" s="84"/>
      <c r="D14" s="84"/>
      <c r="G14" s="95" t="s">
        <v>492</v>
      </c>
      <c r="H14" s="86" t="s">
        <v>108</v>
      </c>
      <c r="I14" s="86"/>
      <c r="J14" s="86"/>
      <c r="K14" s="87"/>
      <c r="L14" s="89">
        <v>20478.91</v>
      </c>
    </row>
    <row r="15" spans="1:12" x14ac:dyDescent="0.3">
      <c r="A15" s="86" t="s">
        <v>109</v>
      </c>
      <c r="B15" s="91"/>
      <c r="C15" s="84"/>
      <c r="D15" s="84"/>
      <c r="G15" s="95" t="s">
        <v>110</v>
      </c>
      <c r="H15" s="86" t="s">
        <v>111</v>
      </c>
      <c r="I15" s="86"/>
      <c r="J15" s="86"/>
      <c r="K15" s="87"/>
      <c r="L15" s="92">
        <v>85498.5</v>
      </c>
    </row>
    <row r="16" spans="1:12" x14ac:dyDescent="0.3">
      <c r="A16" s="86" t="s">
        <v>112</v>
      </c>
      <c r="B16" s="91"/>
      <c r="C16" s="84"/>
      <c r="D16" s="84"/>
      <c r="G16" s="86"/>
      <c r="H16" s="86"/>
      <c r="I16" s="86"/>
      <c r="J16" s="86"/>
      <c r="K16" s="87"/>
      <c r="L16" s="88">
        <f>SUM(L13:L15)</f>
        <v>124267.61</v>
      </c>
    </row>
    <row r="17" spans="1:12" x14ac:dyDescent="0.3">
      <c r="A17" s="86" t="s">
        <v>113</v>
      </c>
      <c r="B17" s="91"/>
      <c r="C17" s="84"/>
      <c r="D17" s="84"/>
      <c r="G17" s="86"/>
      <c r="H17" s="86"/>
      <c r="I17" s="86"/>
      <c r="J17" s="86"/>
      <c r="K17" s="87"/>
      <c r="L17" s="87"/>
    </row>
    <row r="18" spans="1:12" x14ac:dyDescent="0.3">
      <c r="A18" s="86" t="s">
        <v>19</v>
      </c>
      <c r="B18" s="91">
        <v>170</v>
      </c>
      <c r="C18" s="84"/>
      <c r="D18" s="84"/>
      <c r="G18" s="86" t="s">
        <v>114</v>
      </c>
      <c r="H18" s="86"/>
      <c r="I18" s="86"/>
      <c r="J18" s="86"/>
      <c r="K18" s="96"/>
      <c r="L18" s="97"/>
    </row>
    <row r="19" spans="1:12" x14ac:dyDescent="0.3">
      <c r="A19" s="86" t="s">
        <v>115</v>
      </c>
      <c r="B19" s="91"/>
      <c r="C19" s="84"/>
      <c r="D19" s="84"/>
      <c r="G19" s="86"/>
      <c r="H19" s="86"/>
      <c r="I19" s="86"/>
      <c r="J19" s="86" t="s">
        <v>479</v>
      </c>
      <c r="K19" s="101">
        <v>2556</v>
      </c>
      <c r="L19" s="103">
        <v>20.98</v>
      </c>
    </row>
    <row r="20" spans="1:12" x14ac:dyDescent="0.3">
      <c r="A20" s="86" t="s">
        <v>116</v>
      </c>
      <c r="B20" s="91"/>
      <c r="C20" s="84"/>
      <c r="D20" s="84"/>
      <c r="K20" s="104">
        <v>2557</v>
      </c>
      <c r="L20" s="105">
        <v>200</v>
      </c>
    </row>
    <row r="21" spans="1:12" x14ac:dyDescent="0.3">
      <c r="A21" s="86" t="s">
        <v>117</v>
      </c>
      <c r="B21" s="91"/>
      <c r="C21" s="84"/>
      <c r="D21" s="84"/>
      <c r="K21" s="104">
        <v>2558</v>
      </c>
      <c r="L21" s="105">
        <v>60</v>
      </c>
    </row>
    <row r="22" spans="1:12" x14ac:dyDescent="0.3">
      <c r="A22" s="86" t="s">
        <v>35</v>
      </c>
      <c r="B22" s="91">
        <v>125</v>
      </c>
      <c r="C22" s="84"/>
      <c r="D22" s="84"/>
      <c r="K22" s="142">
        <v>2566</v>
      </c>
      <c r="L22" s="142">
        <v>1718.21</v>
      </c>
    </row>
    <row r="23" spans="1:12" x14ac:dyDescent="0.3">
      <c r="A23" s="86" t="s">
        <v>118</v>
      </c>
      <c r="B23" s="91">
        <v>317</v>
      </c>
      <c r="C23" s="84"/>
      <c r="D23" s="84"/>
      <c r="K23" s="104">
        <v>2567</v>
      </c>
      <c r="L23" s="179">
        <v>83.3</v>
      </c>
    </row>
    <row r="24" spans="1:12" x14ac:dyDescent="0.3">
      <c r="A24" s="86" t="s">
        <v>119</v>
      </c>
      <c r="B24" s="91">
        <v>10620</v>
      </c>
      <c r="C24" s="84"/>
      <c r="D24" s="84"/>
      <c r="K24" s="104">
        <v>2568</v>
      </c>
      <c r="L24" s="180">
        <v>240</v>
      </c>
    </row>
    <row r="25" spans="1:12" x14ac:dyDescent="0.3">
      <c r="A25" s="86" t="s">
        <v>120</v>
      </c>
      <c r="B25" s="91"/>
      <c r="C25" s="84"/>
      <c r="D25" s="84"/>
      <c r="K25" s="104">
        <v>2569</v>
      </c>
      <c r="L25" s="180">
        <v>102.33</v>
      </c>
    </row>
    <row r="26" spans="1:12" x14ac:dyDescent="0.3">
      <c r="A26" s="86" t="s">
        <v>121</v>
      </c>
      <c r="B26" s="91">
        <v>1032.6099999999999</v>
      </c>
      <c r="C26" s="84"/>
      <c r="D26" s="84"/>
      <c r="K26" s="104">
        <v>2570</v>
      </c>
      <c r="L26" s="180">
        <v>389.17</v>
      </c>
    </row>
    <row r="27" spans="1:12" x14ac:dyDescent="0.3">
      <c r="A27" s="86" t="s">
        <v>490</v>
      </c>
      <c r="B27" s="91">
        <v>22.5</v>
      </c>
      <c r="C27" s="84"/>
      <c r="D27" s="84"/>
      <c r="K27" s="104">
        <v>2571</v>
      </c>
      <c r="L27" s="180">
        <v>3485.62</v>
      </c>
    </row>
    <row r="28" spans="1:12" x14ac:dyDescent="0.3">
      <c r="A28" s="86" t="s">
        <v>122</v>
      </c>
      <c r="B28" s="91">
        <v>975</v>
      </c>
      <c r="C28" s="84"/>
      <c r="D28" s="84"/>
      <c r="K28" s="104"/>
      <c r="L28" s="181">
        <f>SUM(L19:L27)</f>
        <v>6299.6100000000006</v>
      </c>
    </row>
    <row r="29" spans="1:12" x14ac:dyDescent="0.3">
      <c r="A29" s="106" t="s">
        <v>123</v>
      </c>
      <c r="B29" s="107">
        <f>SUM(B4:B28)</f>
        <v>15708.75</v>
      </c>
      <c r="C29" s="84"/>
      <c r="D29" s="84"/>
      <c r="K29" s="17"/>
      <c r="L29" s="193"/>
    </row>
    <row r="30" spans="1:12" x14ac:dyDescent="0.3">
      <c r="A30" s="106" t="s">
        <v>124</v>
      </c>
      <c r="B30" s="108"/>
      <c r="C30" s="84"/>
      <c r="D30" s="84"/>
      <c r="G30" s="85" t="s">
        <v>443</v>
      </c>
      <c r="K30" s="17"/>
      <c r="L30" s="182">
        <f>SUM(L16)-L28</f>
        <v>117968</v>
      </c>
    </row>
    <row r="31" spans="1:12" x14ac:dyDescent="0.3">
      <c r="A31" s="86" t="s">
        <v>125</v>
      </c>
      <c r="B31" s="91">
        <v>25460</v>
      </c>
      <c r="C31" s="84"/>
      <c r="D31" s="84"/>
    </row>
    <row r="32" spans="1:12" x14ac:dyDescent="0.3">
      <c r="A32" s="86" t="s">
        <v>126</v>
      </c>
      <c r="B32" s="91">
        <v>25460</v>
      </c>
      <c r="C32" s="84"/>
      <c r="D32" s="84"/>
    </row>
    <row r="33" spans="1:12" x14ac:dyDescent="0.3">
      <c r="A33" s="86" t="s">
        <v>127</v>
      </c>
      <c r="B33" s="91"/>
      <c r="C33" s="91"/>
      <c r="D33" s="84"/>
    </row>
    <row r="34" spans="1:12" x14ac:dyDescent="0.3">
      <c r="A34" s="86" t="s">
        <v>128</v>
      </c>
      <c r="B34" s="91"/>
      <c r="C34" s="84"/>
      <c r="D34" s="84"/>
    </row>
    <row r="35" spans="1:12" x14ac:dyDescent="0.3">
      <c r="A35" s="106" t="s">
        <v>129</v>
      </c>
      <c r="B35" s="107">
        <f>SUM(B29:B32)</f>
        <v>66628.75</v>
      </c>
      <c r="C35" s="84"/>
      <c r="D35" s="84"/>
      <c r="K35" s="17"/>
      <c r="L35" s="68"/>
    </row>
    <row r="36" spans="1:12" x14ac:dyDescent="0.3">
      <c r="B36" s="84"/>
      <c r="C36" s="84"/>
      <c r="D36" s="84"/>
    </row>
    <row r="37" spans="1:12" x14ac:dyDescent="0.3">
      <c r="B37" s="84"/>
      <c r="C37" s="84"/>
      <c r="D37" s="84"/>
      <c r="K37" s="17"/>
      <c r="L37" s="84"/>
    </row>
    <row r="38" spans="1:12" x14ac:dyDescent="0.3">
      <c r="B38" s="84"/>
      <c r="C38" s="84"/>
      <c r="D38" s="84"/>
      <c r="K38" s="17"/>
      <c r="L38" s="69"/>
    </row>
    <row r="39" spans="1:12" x14ac:dyDescent="0.3">
      <c r="B39" s="84"/>
      <c r="C39" s="84"/>
      <c r="D39" s="84"/>
      <c r="K39" s="17"/>
      <c r="L39" s="69"/>
    </row>
    <row r="40" spans="1:12" x14ac:dyDescent="0.3">
      <c r="B40" s="84"/>
      <c r="C40" s="84"/>
      <c r="D40" s="84"/>
      <c r="K40" s="17"/>
      <c r="L40" s="69"/>
    </row>
    <row r="41" spans="1:12" x14ac:dyDescent="0.3">
      <c r="B41" s="84"/>
      <c r="C41" s="84"/>
      <c r="D41" s="84"/>
      <c r="K41" s="17"/>
      <c r="L41" s="68"/>
    </row>
    <row r="42" spans="1:12" x14ac:dyDescent="0.3">
      <c r="B42" s="84"/>
      <c r="C42" s="84"/>
      <c r="D42" s="84"/>
      <c r="K42" s="17"/>
      <c r="L42" s="178"/>
    </row>
    <row r="43" spans="1:12" x14ac:dyDescent="0.3">
      <c r="B43" s="84"/>
      <c r="C43" s="84"/>
      <c r="D43" s="84"/>
    </row>
    <row r="44" spans="1:12" x14ac:dyDescent="0.3">
      <c r="B44" s="84"/>
      <c r="C44" s="84"/>
      <c r="D44" s="84"/>
    </row>
    <row r="45" spans="1:12" x14ac:dyDescent="0.3">
      <c r="B45" s="84"/>
      <c r="C45" s="84"/>
      <c r="D45" s="84"/>
    </row>
    <row r="46" spans="1:12" x14ac:dyDescent="0.3">
      <c r="B46" s="84"/>
      <c r="C46" s="84"/>
      <c r="D46" s="84"/>
      <c r="H46" s="86"/>
      <c r="I46" s="86"/>
      <c r="J46" s="86"/>
    </row>
    <row r="47" spans="1:12" x14ac:dyDescent="0.3">
      <c r="B47" s="84"/>
      <c r="C47" s="84"/>
      <c r="D47" s="84"/>
    </row>
    <row r="48" spans="1:12" x14ac:dyDescent="0.3">
      <c r="B48" s="84"/>
      <c r="C48" s="84"/>
      <c r="D48" s="84"/>
      <c r="G48" s="86"/>
      <c r="H48" s="86"/>
      <c r="I48" s="86"/>
      <c r="J48" s="86"/>
    </row>
    <row r="49" spans="1:11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11" x14ac:dyDescent="0.3">
      <c r="A50" s="85" t="s">
        <v>135</v>
      </c>
      <c r="B50" s="111"/>
      <c r="C50" s="111"/>
      <c r="D50" s="111"/>
      <c r="E50" s="114"/>
    </row>
    <row r="51" spans="1:11" x14ac:dyDescent="0.3">
      <c r="A51" s="86" t="s">
        <v>136</v>
      </c>
      <c r="B51" s="111">
        <v>411.11</v>
      </c>
      <c r="C51" s="111">
        <v>411.11</v>
      </c>
      <c r="D51" s="111"/>
      <c r="E51" s="115">
        <v>400</v>
      </c>
    </row>
    <row r="52" spans="1:11" x14ac:dyDescent="0.3">
      <c r="A52" s="86" t="s">
        <v>137</v>
      </c>
      <c r="B52" s="111">
        <v>13808.18</v>
      </c>
      <c r="C52" s="111">
        <v>13808.18</v>
      </c>
      <c r="D52" s="111"/>
      <c r="E52" s="115">
        <v>16300</v>
      </c>
    </row>
    <row r="53" spans="1:11" x14ac:dyDescent="0.3">
      <c r="A53" s="86" t="s">
        <v>138</v>
      </c>
      <c r="B53" s="111">
        <v>385</v>
      </c>
      <c r="C53" s="111">
        <v>385</v>
      </c>
      <c r="D53" s="111"/>
      <c r="E53" s="115">
        <v>420</v>
      </c>
    </row>
    <row r="54" spans="1:11" x14ac:dyDescent="0.3">
      <c r="A54" s="86" t="s">
        <v>139</v>
      </c>
      <c r="B54" s="111"/>
      <c r="C54" s="111"/>
      <c r="D54" s="111"/>
      <c r="E54" s="115">
        <v>200</v>
      </c>
    </row>
    <row r="55" spans="1:11" x14ac:dyDescent="0.3">
      <c r="A55" s="86" t="s">
        <v>228</v>
      </c>
      <c r="B55" s="111">
        <v>3421.53</v>
      </c>
      <c r="C55" s="111">
        <v>3421.53</v>
      </c>
      <c r="D55" s="111"/>
      <c r="E55" s="115">
        <v>4000</v>
      </c>
    </row>
    <row r="56" spans="1:11" x14ac:dyDescent="0.3">
      <c r="A56" s="86" t="s">
        <v>229</v>
      </c>
      <c r="B56" s="111">
        <v>859.29</v>
      </c>
      <c r="C56" s="111">
        <v>859.29</v>
      </c>
      <c r="D56" s="111"/>
      <c r="E56" s="115"/>
    </row>
    <row r="57" spans="1:11" x14ac:dyDescent="0.3">
      <c r="A57" s="86"/>
      <c r="B57" s="111"/>
      <c r="C57" s="111"/>
      <c r="D57" s="111"/>
      <c r="E57" s="115"/>
    </row>
    <row r="58" spans="1:11" x14ac:dyDescent="0.3">
      <c r="A58" s="85" t="s">
        <v>140</v>
      </c>
      <c r="B58" s="111"/>
      <c r="C58" s="111"/>
      <c r="D58" s="111"/>
      <c r="E58" s="115"/>
    </row>
    <row r="59" spans="1:11" x14ac:dyDescent="0.3">
      <c r="A59" s="86" t="s">
        <v>141</v>
      </c>
      <c r="B59" s="111">
        <v>131.57</v>
      </c>
      <c r="C59" s="111">
        <v>131.57</v>
      </c>
      <c r="D59" s="111"/>
      <c r="E59" s="115">
        <v>200</v>
      </c>
    </row>
    <row r="60" spans="1:11" x14ac:dyDescent="0.3">
      <c r="A60" s="86" t="s">
        <v>142</v>
      </c>
      <c r="B60" s="111">
        <v>696</v>
      </c>
      <c r="C60" s="111">
        <v>580</v>
      </c>
      <c r="D60" s="111">
        <v>116</v>
      </c>
      <c r="E60" s="115">
        <v>500</v>
      </c>
    </row>
    <row r="61" spans="1:11" x14ac:dyDescent="0.3">
      <c r="A61" s="86"/>
      <c r="B61" s="111"/>
      <c r="C61" s="111"/>
      <c r="D61" s="111"/>
      <c r="E61" s="115"/>
    </row>
    <row r="62" spans="1:11" x14ac:dyDescent="0.3">
      <c r="A62" s="85" t="s">
        <v>143</v>
      </c>
      <c r="B62" s="111"/>
      <c r="C62" s="111"/>
      <c r="D62" s="111"/>
      <c r="E62" s="115"/>
      <c r="K62" s="17"/>
    </row>
    <row r="63" spans="1:11" x14ac:dyDescent="0.3">
      <c r="A63" s="86" t="s">
        <v>144</v>
      </c>
      <c r="B63" s="111">
        <v>160</v>
      </c>
      <c r="C63" s="111">
        <v>160</v>
      </c>
      <c r="D63" s="111"/>
      <c r="E63" s="115">
        <v>200</v>
      </c>
    </row>
    <row r="64" spans="1:11" x14ac:dyDescent="0.3">
      <c r="A64" s="86" t="s">
        <v>145</v>
      </c>
      <c r="B64" s="111">
        <v>378</v>
      </c>
      <c r="C64" s="111">
        <v>315</v>
      </c>
      <c r="D64" s="111">
        <v>63</v>
      </c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105.32</v>
      </c>
      <c r="C67" s="111">
        <v>105.32</v>
      </c>
      <c r="D67" s="111"/>
      <c r="E67" s="115">
        <v>150</v>
      </c>
    </row>
    <row r="68" spans="1:5" x14ac:dyDescent="0.3">
      <c r="A68" s="86" t="s">
        <v>147</v>
      </c>
      <c r="B68" s="111">
        <v>2136.5100000000002</v>
      </c>
      <c r="C68" s="111">
        <v>2136.5100000000002</v>
      </c>
      <c r="D68" s="111"/>
      <c r="E68" s="115">
        <v>3500</v>
      </c>
    </row>
    <row r="69" spans="1:5" x14ac:dyDescent="0.3">
      <c r="A69" s="86" t="s">
        <v>148</v>
      </c>
      <c r="B69" s="111">
        <v>675.82</v>
      </c>
      <c r="C69" s="111">
        <v>675.82</v>
      </c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240</v>
      </c>
      <c r="C71" s="111">
        <v>240</v>
      </c>
      <c r="D71" s="111"/>
      <c r="E71" s="115">
        <v>150</v>
      </c>
    </row>
    <row r="72" spans="1:5" x14ac:dyDescent="0.3">
      <c r="A72" s="86" t="s">
        <v>151</v>
      </c>
      <c r="B72" s="111">
        <v>80</v>
      </c>
      <c r="C72" s="111">
        <v>80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>
        <v>200</v>
      </c>
      <c r="C80" s="111">
        <v>200</v>
      </c>
      <c r="D80" s="111"/>
      <c r="E80" s="115">
        <v>220</v>
      </c>
    </row>
    <row r="81" spans="1:5" x14ac:dyDescent="0.3">
      <c r="A81" s="86" t="s">
        <v>160</v>
      </c>
      <c r="B81" s="111">
        <v>52</v>
      </c>
      <c r="C81" s="111">
        <v>52</v>
      </c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>
        <v>425</v>
      </c>
      <c r="C85" s="111">
        <v>425</v>
      </c>
      <c r="D85" s="111"/>
      <c r="E85" s="115">
        <v>425</v>
      </c>
    </row>
    <row r="86" spans="1:5" x14ac:dyDescent="0.3">
      <c r="A86" s="86" t="s">
        <v>164</v>
      </c>
      <c r="B86" s="111">
        <v>425</v>
      </c>
      <c r="C86" s="111">
        <v>425</v>
      </c>
      <c r="D86" s="111"/>
      <c r="E86" s="115">
        <v>425</v>
      </c>
    </row>
    <row r="87" spans="1:5" x14ac:dyDescent="0.3">
      <c r="A87" s="86" t="s">
        <v>165</v>
      </c>
      <c r="B87" s="111">
        <v>425</v>
      </c>
      <c r="C87" s="111">
        <v>425</v>
      </c>
      <c r="D87" s="111"/>
      <c r="E87" s="115">
        <v>425</v>
      </c>
    </row>
    <row r="88" spans="1:5" x14ac:dyDescent="0.3">
      <c r="A88" s="86" t="s">
        <v>166</v>
      </c>
      <c r="B88" s="111">
        <v>425</v>
      </c>
      <c r="C88" s="111">
        <v>425</v>
      </c>
      <c r="D88" s="111"/>
      <c r="E88" s="115">
        <v>425</v>
      </c>
    </row>
    <row r="89" spans="1:5" x14ac:dyDescent="0.3">
      <c r="A89" s="86" t="s">
        <v>167</v>
      </c>
      <c r="B89" s="111">
        <v>425</v>
      </c>
      <c r="C89" s="111">
        <v>425</v>
      </c>
      <c r="D89" s="111"/>
      <c r="E89" s="115">
        <v>425</v>
      </c>
    </row>
    <row r="90" spans="1:5" x14ac:dyDescent="0.3">
      <c r="A90" s="86" t="s">
        <v>168</v>
      </c>
      <c r="B90" s="111">
        <v>425</v>
      </c>
      <c r="C90" s="111">
        <v>425</v>
      </c>
      <c r="D90" s="111"/>
      <c r="E90" s="115">
        <v>425</v>
      </c>
    </row>
    <row r="91" spans="1:5" x14ac:dyDescent="0.3">
      <c r="A91" s="86" t="s">
        <v>169</v>
      </c>
      <c r="B91" s="111">
        <v>19.989999999999998</v>
      </c>
      <c r="C91" s="111">
        <v>19.989999999999998</v>
      </c>
      <c r="D91" s="111"/>
      <c r="E91" s="115">
        <v>25</v>
      </c>
    </row>
    <row r="92" spans="1:5" x14ac:dyDescent="0.3">
      <c r="A92" s="86" t="s">
        <v>170</v>
      </c>
      <c r="B92" s="111">
        <v>275</v>
      </c>
      <c r="C92" s="111">
        <v>275</v>
      </c>
      <c r="D92" s="111"/>
      <c r="E92" s="115">
        <v>275</v>
      </c>
    </row>
    <row r="93" spans="1:5" x14ac:dyDescent="0.3">
      <c r="A93" s="86" t="s">
        <v>171</v>
      </c>
      <c r="B93" s="111">
        <v>925</v>
      </c>
      <c r="C93" s="111">
        <v>925</v>
      </c>
      <c r="D93" s="111"/>
      <c r="E93" s="115">
        <v>925</v>
      </c>
    </row>
    <row r="94" spans="1:5" x14ac:dyDescent="0.3">
      <c r="A94" s="86" t="s">
        <v>172</v>
      </c>
      <c r="B94" s="111">
        <v>425</v>
      </c>
      <c r="C94" s="111">
        <v>425</v>
      </c>
      <c r="D94" s="111"/>
      <c r="E94" s="115">
        <v>425</v>
      </c>
    </row>
    <row r="95" spans="1:5" x14ac:dyDescent="0.3">
      <c r="A95" s="86" t="s">
        <v>173</v>
      </c>
      <c r="B95" s="111">
        <v>120</v>
      </c>
      <c r="C95" s="111">
        <v>120</v>
      </c>
      <c r="D95" s="111"/>
      <c r="E95" s="115">
        <v>120</v>
      </c>
    </row>
    <row r="96" spans="1:5" x14ac:dyDescent="0.3">
      <c r="A96" s="86" t="s">
        <v>174</v>
      </c>
      <c r="B96" s="111">
        <v>120</v>
      </c>
      <c r="C96" s="111">
        <v>120</v>
      </c>
      <c r="D96" s="111"/>
      <c r="E96" s="115">
        <v>120</v>
      </c>
    </row>
    <row r="97" spans="1:9" x14ac:dyDescent="0.3">
      <c r="A97" s="86" t="s">
        <v>175</v>
      </c>
      <c r="B97" s="111">
        <v>84.25</v>
      </c>
      <c r="C97" s="111">
        <v>84.25</v>
      </c>
      <c r="D97" s="111"/>
      <c r="E97" s="115">
        <v>100</v>
      </c>
    </row>
    <row r="98" spans="1:9" x14ac:dyDescent="0.3">
      <c r="A98" s="86"/>
      <c r="B98" s="111"/>
      <c r="C98" s="111"/>
      <c r="D98" s="111"/>
      <c r="E98" s="115"/>
    </row>
    <row r="99" spans="1:9" x14ac:dyDescent="0.3">
      <c r="A99" s="86" t="s">
        <v>176</v>
      </c>
      <c r="B99" s="111"/>
      <c r="C99" s="111"/>
      <c r="E99" s="115">
        <v>600</v>
      </c>
    </row>
    <row r="100" spans="1:9" x14ac:dyDescent="0.3">
      <c r="A100" s="86" t="s">
        <v>177</v>
      </c>
      <c r="B100" s="111">
        <v>500</v>
      </c>
      <c r="C100" s="111">
        <v>500</v>
      </c>
      <c r="E100" s="115">
        <v>500</v>
      </c>
    </row>
    <row r="101" spans="1:9" x14ac:dyDescent="0.3">
      <c r="A101" s="86" t="s">
        <v>232</v>
      </c>
      <c r="B101" s="111"/>
      <c r="C101" s="111"/>
      <c r="E101" s="115">
        <v>600</v>
      </c>
    </row>
    <row r="102" spans="1:9" x14ac:dyDescent="0.3">
      <c r="A102" s="86" t="s">
        <v>422</v>
      </c>
      <c r="B102" s="111">
        <v>200</v>
      </c>
      <c r="C102" s="111">
        <v>200</v>
      </c>
      <c r="E102" s="115"/>
    </row>
    <row r="103" spans="1:9" x14ac:dyDescent="0.3">
      <c r="A103" s="86"/>
      <c r="B103" s="111"/>
      <c r="C103" s="111"/>
      <c r="E103" s="115"/>
    </row>
    <row r="104" spans="1:9" x14ac:dyDescent="0.3">
      <c r="A104" s="85" t="s">
        <v>178</v>
      </c>
      <c r="B104" s="111"/>
      <c r="C104" s="111"/>
      <c r="D104" s="111"/>
      <c r="E104" s="115"/>
    </row>
    <row r="105" spans="1:9" x14ac:dyDescent="0.3">
      <c r="A105" s="86" t="s">
        <v>233</v>
      </c>
      <c r="B105" s="111">
        <v>161.26</v>
      </c>
      <c r="C105" s="111">
        <v>134.38</v>
      </c>
      <c r="D105" s="111">
        <v>26.88</v>
      </c>
      <c r="E105" s="115">
        <v>300</v>
      </c>
      <c r="H105" s="111"/>
      <c r="I105" s="111"/>
    </row>
    <row r="106" spans="1:9" x14ac:dyDescent="0.3">
      <c r="A106" s="86" t="s">
        <v>179</v>
      </c>
      <c r="B106" s="111">
        <v>240</v>
      </c>
      <c r="C106" s="111">
        <v>200</v>
      </c>
      <c r="D106" s="111">
        <v>40</v>
      </c>
      <c r="E106" s="115">
        <v>300</v>
      </c>
    </row>
    <row r="107" spans="1:9" x14ac:dyDescent="0.3">
      <c r="A107" s="86" t="s">
        <v>180</v>
      </c>
      <c r="B107" s="111"/>
      <c r="C107" s="111"/>
      <c r="D107" s="111"/>
      <c r="E107" s="115"/>
    </row>
    <row r="108" spans="1:9" x14ac:dyDescent="0.3">
      <c r="A108" s="86" t="s">
        <v>181</v>
      </c>
      <c r="B108" s="111">
        <v>176.29</v>
      </c>
      <c r="C108" s="111">
        <v>146.88999999999999</v>
      </c>
      <c r="D108" s="111">
        <v>29.4</v>
      </c>
      <c r="E108" s="115">
        <v>220</v>
      </c>
    </row>
    <row r="109" spans="1:9" x14ac:dyDescent="0.3">
      <c r="A109" s="86" t="s">
        <v>182</v>
      </c>
      <c r="B109" s="111">
        <v>500</v>
      </c>
      <c r="C109" s="111">
        <v>500</v>
      </c>
      <c r="D109" s="111"/>
      <c r="E109" s="115">
        <v>500</v>
      </c>
    </row>
    <row r="110" spans="1:9" x14ac:dyDescent="0.3">
      <c r="A110" s="86" t="s">
        <v>183</v>
      </c>
      <c r="B110" s="111">
        <v>156</v>
      </c>
      <c r="C110" s="111">
        <v>130</v>
      </c>
      <c r="D110" s="111">
        <v>26</v>
      </c>
      <c r="E110" s="115">
        <v>220</v>
      </c>
    </row>
    <row r="111" spans="1:9" x14ac:dyDescent="0.3">
      <c r="A111" s="86" t="s">
        <v>416</v>
      </c>
      <c r="B111" s="111">
        <v>219.99</v>
      </c>
      <c r="C111" s="111">
        <v>219.99</v>
      </c>
      <c r="D111" s="111"/>
      <c r="E111" s="115"/>
    </row>
    <row r="112" spans="1:9" x14ac:dyDescent="0.3">
      <c r="E112" s="115"/>
    </row>
    <row r="113" spans="1:5" x14ac:dyDescent="0.3">
      <c r="A113" s="85" t="s">
        <v>184</v>
      </c>
      <c r="B113" s="111"/>
      <c r="C113" s="111"/>
      <c r="D113" s="111"/>
      <c r="E113" s="115"/>
    </row>
    <row r="114" spans="1:5" x14ac:dyDescent="0.3">
      <c r="A114" s="86" t="s">
        <v>185</v>
      </c>
      <c r="B114" s="111">
        <v>2340</v>
      </c>
      <c r="C114" s="111">
        <v>1950</v>
      </c>
      <c r="D114" s="111">
        <v>390</v>
      </c>
      <c r="E114" s="115">
        <v>1800</v>
      </c>
    </row>
    <row r="115" spans="1:5" x14ac:dyDescent="0.3">
      <c r="A115" s="86" t="s">
        <v>186</v>
      </c>
      <c r="B115" s="111"/>
      <c r="C115" s="111"/>
      <c r="D115" s="111"/>
      <c r="E115" s="115"/>
    </row>
    <row r="116" spans="1:5" x14ac:dyDescent="0.3">
      <c r="A116" s="86" t="s">
        <v>187</v>
      </c>
      <c r="B116" s="111">
        <v>5032.5</v>
      </c>
      <c r="C116" s="111">
        <v>5032.5</v>
      </c>
      <c r="D116" s="111"/>
      <c r="E116" s="115">
        <v>5032.5</v>
      </c>
    </row>
    <row r="117" spans="1:5" x14ac:dyDescent="0.3">
      <c r="A117" s="86" t="s">
        <v>188</v>
      </c>
      <c r="B117" s="111">
        <v>360</v>
      </c>
      <c r="C117" s="111">
        <v>360</v>
      </c>
      <c r="D117" s="111"/>
      <c r="E117" s="115">
        <v>360</v>
      </c>
    </row>
    <row r="118" spans="1:5" x14ac:dyDescent="0.3">
      <c r="A118" s="86" t="s">
        <v>414</v>
      </c>
      <c r="B118" s="111">
        <v>80</v>
      </c>
      <c r="C118" s="111">
        <v>80</v>
      </c>
      <c r="D118" s="111"/>
      <c r="E118" s="115"/>
    </row>
    <row r="119" spans="1:5" x14ac:dyDescent="0.3">
      <c r="A119" s="86" t="s">
        <v>234</v>
      </c>
      <c r="B119" s="111">
        <v>533.59</v>
      </c>
      <c r="C119" s="111">
        <v>444.66</v>
      </c>
      <c r="D119" s="111">
        <v>88.93</v>
      </c>
      <c r="E119" s="115">
        <v>200</v>
      </c>
    </row>
    <row r="120" spans="1:5" x14ac:dyDescent="0.3">
      <c r="A120" s="86" t="s">
        <v>189</v>
      </c>
      <c r="B120" s="111">
        <v>188.49</v>
      </c>
      <c r="C120" s="111">
        <v>188.49</v>
      </c>
      <c r="D120" s="111"/>
      <c r="E120" s="115">
        <v>200</v>
      </c>
    </row>
    <row r="121" spans="1:5" x14ac:dyDescent="0.3">
      <c r="A121" s="86" t="s">
        <v>190</v>
      </c>
      <c r="B121" s="111"/>
      <c r="C121" s="111"/>
      <c r="D121" s="111"/>
      <c r="E121" s="115">
        <v>100</v>
      </c>
    </row>
    <row r="122" spans="1:5" x14ac:dyDescent="0.3">
      <c r="A122" s="86" t="s">
        <v>191</v>
      </c>
      <c r="B122" s="111"/>
      <c r="C122" s="111"/>
      <c r="D122" s="111"/>
      <c r="E122" s="115"/>
    </row>
    <row r="123" spans="1:5" x14ac:dyDescent="0.3">
      <c r="A123" s="86" t="s">
        <v>192</v>
      </c>
      <c r="B123" s="111"/>
      <c r="C123" s="111"/>
      <c r="D123" s="111"/>
      <c r="E123" s="115"/>
    </row>
    <row r="124" spans="1:5" x14ac:dyDescent="0.3">
      <c r="A124" s="86" t="s">
        <v>193</v>
      </c>
      <c r="B124" s="111"/>
      <c r="C124" s="111"/>
      <c r="D124" s="111"/>
      <c r="E124" s="115"/>
    </row>
    <row r="125" spans="1:5" x14ac:dyDescent="0.3">
      <c r="A125" s="86" t="s">
        <v>194</v>
      </c>
      <c r="B125" s="111"/>
      <c r="C125" s="111"/>
      <c r="D125" s="111"/>
      <c r="E125" s="115">
        <v>300</v>
      </c>
    </row>
    <row r="126" spans="1:5" x14ac:dyDescent="0.3">
      <c r="A126" s="86" t="s">
        <v>195</v>
      </c>
      <c r="B126" s="111">
        <v>269.79000000000002</v>
      </c>
      <c r="C126" s="111">
        <v>224.56</v>
      </c>
      <c r="D126" s="111">
        <v>45.23</v>
      </c>
      <c r="E126" s="115">
        <v>100</v>
      </c>
    </row>
    <row r="127" spans="1:5" x14ac:dyDescent="0.3">
      <c r="A127" s="86" t="s">
        <v>196</v>
      </c>
      <c r="B127" s="111">
        <v>210</v>
      </c>
      <c r="C127" s="111">
        <v>210</v>
      </c>
      <c r="D127" s="111"/>
      <c r="E127" s="115">
        <v>400</v>
      </c>
    </row>
    <row r="128" spans="1:5" x14ac:dyDescent="0.3">
      <c r="E128" s="115"/>
    </row>
    <row r="129" spans="1:5" x14ac:dyDescent="0.3">
      <c r="A129" s="85" t="s">
        <v>197</v>
      </c>
      <c r="B129" s="111"/>
      <c r="C129" s="111"/>
      <c r="D129" s="111"/>
      <c r="E129" s="115"/>
    </row>
    <row r="130" spans="1:5" x14ac:dyDescent="0.3">
      <c r="A130" s="86" t="s">
        <v>198</v>
      </c>
      <c r="B130" s="111">
        <v>29</v>
      </c>
      <c r="C130" s="111">
        <v>29</v>
      </c>
      <c r="D130" s="111"/>
      <c r="E130" s="115">
        <v>200</v>
      </c>
    </row>
    <row r="131" spans="1:5" x14ac:dyDescent="0.3">
      <c r="A131" s="86" t="s">
        <v>199</v>
      </c>
      <c r="B131" s="111">
        <v>126</v>
      </c>
      <c r="C131" s="111">
        <v>126</v>
      </c>
      <c r="D131" s="111"/>
      <c r="E131" s="115"/>
    </row>
    <row r="132" spans="1:5" x14ac:dyDescent="0.3">
      <c r="A132" s="86"/>
      <c r="B132" s="111"/>
      <c r="C132" s="111"/>
      <c r="D132" s="111"/>
      <c r="E132" s="115"/>
    </row>
    <row r="133" spans="1:5" x14ac:dyDescent="0.3">
      <c r="A133" s="85" t="s">
        <v>200</v>
      </c>
      <c r="B133" s="111"/>
      <c r="C133" s="111"/>
      <c r="D133" s="111"/>
      <c r="E133" s="115"/>
    </row>
    <row r="134" spans="1:5" x14ac:dyDescent="0.3">
      <c r="A134" s="86" t="s">
        <v>202</v>
      </c>
      <c r="B134" s="111"/>
      <c r="C134" s="111"/>
      <c r="D134" s="111"/>
      <c r="E134" s="115">
        <v>200</v>
      </c>
    </row>
    <row r="135" spans="1:5" x14ac:dyDescent="0.3">
      <c r="A135" s="86" t="s">
        <v>477</v>
      </c>
      <c r="B135" s="111">
        <v>334</v>
      </c>
      <c r="C135" s="111">
        <v>334</v>
      </c>
      <c r="D135" s="111"/>
      <c r="E135" s="115"/>
    </row>
    <row r="136" spans="1:5" x14ac:dyDescent="0.3">
      <c r="A136" s="86" t="s">
        <v>488</v>
      </c>
      <c r="B136" s="111">
        <v>184.62</v>
      </c>
      <c r="C136" s="111">
        <v>153.85</v>
      </c>
      <c r="D136" s="111">
        <v>30.77</v>
      </c>
      <c r="E136" s="115"/>
    </row>
    <row r="137" spans="1:5" x14ac:dyDescent="0.3">
      <c r="A137" s="86" t="s">
        <v>204</v>
      </c>
      <c r="B137" s="111"/>
      <c r="C137" s="111"/>
      <c r="D137" s="111"/>
      <c r="E137" s="115"/>
    </row>
    <row r="138" spans="1:5" x14ac:dyDescent="0.3">
      <c r="A138" s="86" t="s">
        <v>235</v>
      </c>
      <c r="B138" s="111"/>
      <c r="C138" s="111"/>
      <c r="D138" s="111"/>
      <c r="E138" s="115">
        <v>50</v>
      </c>
    </row>
    <row r="139" spans="1:5" x14ac:dyDescent="0.3">
      <c r="A139" s="86" t="s">
        <v>236</v>
      </c>
      <c r="B139" s="111"/>
      <c r="C139" s="111"/>
      <c r="D139" s="111"/>
      <c r="E139" s="115">
        <v>50</v>
      </c>
    </row>
    <row r="140" spans="1:5" x14ac:dyDescent="0.3">
      <c r="A140" s="86" t="s">
        <v>205</v>
      </c>
      <c r="B140" s="111"/>
      <c r="C140" s="111"/>
      <c r="D140" s="111"/>
      <c r="E140" s="115">
        <v>40</v>
      </c>
    </row>
    <row r="141" spans="1:5" x14ac:dyDescent="0.3">
      <c r="A141" s="86" t="s">
        <v>206</v>
      </c>
      <c r="B141" s="111">
        <v>300</v>
      </c>
      <c r="C141" s="111">
        <v>250</v>
      </c>
      <c r="D141" s="111">
        <v>50</v>
      </c>
      <c r="E141" s="115">
        <v>150</v>
      </c>
    </row>
    <row r="142" spans="1:5" x14ac:dyDescent="0.3">
      <c r="A142" s="86" t="s">
        <v>207</v>
      </c>
      <c r="B142" s="111"/>
      <c r="C142" s="111"/>
      <c r="D142" s="111"/>
      <c r="E142" s="115"/>
    </row>
    <row r="143" spans="1:5" x14ac:dyDescent="0.3">
      <c r="A143" s="86" t="s">
        <v>208</v>
      </c>
      <c r="B143" s="111"/>
      <c r="C143" s="111"/>
      <c r="D143" s="111"/>
      <c r="E143" s="115"/>
    </row>
    <row r="144" spans="1:5" x14ac:dyDescent="0.3">
      <c r="A144" s="86" t="s">
        <v>209</v>
      </c>
      <c r="B144" s="111">
        <v>91.14</v>
      </c>
      <c r="C144" s="111">
        <v>75.95</v>
      </c>
      <c r="D144" s="111">
        <v>15.19</v>
      </c>
      <c r="E144" s="115">
        <v>3000</v>
      </c>
    </row>
    <row r="145" spans="1:8" x14ac:dyDescent="0.3">
      <c r="A145" s="86" t="s">
        <v>478</v>
      </c>
      <c r="B145" s="111">
        <v>35</v>
      </c>
      <c r="C145" s="111">
        <v>35</v>
      </c>
      <c r="D145" s="117"/>
      <c r="E145" s="115"/>
    </row>
    <row r="146" spans="1:8" x14ac:dyDescent="0.3">
      <c r="A146" s="86" t="s">
        <v>211</v>
      </c>
      <c r="B146" s="111"/>
      <c r="C146" s="111"/>
      <c r="D146" s="111"/>
      <c r="E146" s="115"/>
    </row>
    <row r="147" spans="1:8" x14ac:dyDescent="0.3">
      <c r="A147" s="86" t="s">
        <v>489</v>
      </c>
      <c r="B147" s="111">
        <v>3485.62</v>
      </c>
      <c r="C147" s="111">
        <v>3485.62</v>
      </c>
      <c r="D147" s="111"/>
      <c r="E147" s="115"/>
    </row>
    <row r="148" spans="1:8" x14ac:dyDescent="0.3">
      <c r="A148" s="86" t="s">
        <v>212</v>
      </c>
      <c r="B148" s="111"/>
      <c r="C148" s="111"/>
      <c r="D148" s="111"/>
      <c r="E148" s="115">
        <v>442</v>
      </c>
    </row>
    <row r="149" spans="1:8" x14ac:dyDescent="0.3">
      <c r="A149" s="86" t="s">
        <v>38</v>
      </c>
      <c r="B149" s="111">
        <v>45</v>
      </c>
      <c r="C149" s="111"/>
      <c r="D149" s="111"/>
      <c r="E149" s="115"/>
    </row>
    <row r="150" spans="1:8" x14ac:dyDescent="0.3">
      <c r="A150" s="86" t="s">
        <v>213</v>
      </c>
      <c r="B150" s="111"/>
      <c r="C150" s="111"/>
      <c r="D150" s="111"/>
      <c r="E150" s="115" t="s">
        <v>277</v>
      </c>
    </row>
    <row r="151" spans="1:8" x14ac:dyDescent="0.3">
      <c r="A151" s="86" t="s">
        <v>214</v>
      </c>
      <c r="B151" s="111"/>
      <c r="C151" s="111"/>
      <c r="D151" s="111"/>
      <c r="E151" s="118">
        <v>100</v>
      </c>
    </row>
    <row r="152" spans="1:8" x14ac:dyDescent="0.3">
      <c r="A152" s="86" t="s">
        <v>215</v>
      </c>
      <c r="B152" s="111"/>
      <c r="C152" s="111"/>
      <c r="D152" s="111"/>
      <c r="E152" s="115"/>
    </row>
    <row r="153" spans="1:8" x14ac:dyDescent="0.3">
      <c r="A153" s="86" t="s">
        <v>216</v>
      </c>
      <c r="B153" s="111"/>
      <c r="C153" s="111"/>
      <c r="D153" s="111"/>
      <c r="E153" s="115"/>
    </row>
    <row r="154" spans="1:8" x14ac:dyDescent="0.3">
      <c r="A154" s="86" t="s">
        <v>217</v>
      </c>
      <c r="B154" s="111"/>
      <c r="C154" s="111"/>
      <c r="D154" s="111"/>
      <c r="E154" s="115"/>
    </row>
    <row r="155" spans="1:8" x14ac:dyDescent="0.3">
      <c r="A155" s="86" t="s">
        <v>237</v>
      </c>
      <c r="B155" s="111"/>
      <c r="C155" s="111"/>
      <c r="D155" s="111"/>
      <c r="E155" s="115"/>
      <c r="H155" s="119"/>
    </row>
    <row r="156" spans="1:8" x14ac:dyDescent="0.3">
      <c r="A156" s="86" t="s">
        <v>238</v>
      </c>
      <c r="B156" s="111">
        <v>48.94</v>
      </c>
      <c r="C156" s="111">
        <v>40.78</v>
      </c>
      <c r="D156" s="111">
        <v>8.16</v>
      </c>
      <c r="E156" s="115">
        <v>1000</v>
      </c>
      <c r="H156" s="119"/>
    </row>
    <row r="157" spans="1:8" x14ac:dyDescent="0.3">
      <c r="A157" s="86" t="s">
        <v>218</v>
      </c>
      <c r="B157" s="111"/>
      <c r="C157" s="111"/>
      <c r="D157" s="111"/>
      <c r="E157" s="115">
        <v>100</v>
      </c>
    </row>
    <row r="158" spans="1:8" x14ac:dyDescent="0.3">
      <c r="A158" s="120" t="s">
        <v>219</v>
      </c>
      <c r="B158" s="121"/>
      <c r="C158" s="121"/>
      <c r="D158" s="111"/>
      <c r="E158" s="115"/>
    </row>
    <row r="159" spans="1:8" x14ac:dyDescent="0.3">
      <c r="A159" s="85" t="s">
        <v>220</v>
      </c>
      <c r="B159" s="122">
        <f>SUM(B51:B158)</f>
        <v>45265.94</v>
      </c>
      <c r="C159" s="122">
        <f>SUM(C51:C158)</f>
        <v>44146.239999999998</v>
      </c>
      <c r="D159" s="122">
        <f>SUM(D51:D158)</f>
        <v>1074.7</v>
      </c>
      <c r="E159" s="122">
        <f>SUM(E51:E158)</f>
        <v>50719.5</v>
      </c>
    </row>
    <row r="160" spans="1:8" x14ac:dyDescent="0.3">
      <c r="A160" s="135"/>
      <c r="B160" s="136"/>
      <c r="C160" s="136"/>
      <c r="D160" s="137"/>
      <c r="E160" s="137"/>
    </row>
    <row r="161" spans="1:5" x14ac:dyDescent="0.3">
      <c r="A161" s="85" t="s">
        <v>221</v>
      </c>
      <c r="B161" s="111"/>
      <c r="C161" s="111"/>
      <c r="D161" s="111"/>
      <c r="E161" s="123"/>
    </row>
    <row r="162" spans="1:5" x14ac:dyDescent="0.3">
      <c r="A162" s="127" t="s">
        <v>239</v>
      </c>
      <c r="B162" s="111"/>
      <c r="C162" s="111"/>
      <c r="D162" s="111"/>
      <c r="E162" s="115"/>
    </row>
    <row r="163" spans="1:5" x14ac:dyDescent="0.3">
      <c r="A163" s="86" t="s">
        <v>240</v>
      </c>
      <c r="B163" s="89"/>
      <c r="C163" s="111"/>
      <c r="D163" s="111"/>
      <c r="E163" s="115"/>
    </row>
    <row r="164" spans="1:5" x14ac:dyDescent="0.3">
      <c r="A164" s="86" t="s">
        <v>28</v>
      </c>
      <c r="B164" s="89"/>
      <c r="C164" s="111"/>
      <c r="D164" s="111"/>
      <c r="E164" s="115"/>
    </row>
    <row r="165" spans="1:5" x14ac:dyDescent="0.3">
      <c r="A165" s="86"/>
      <c r="B165" s="86"/>
      <c r="E165" s="124"/>
    </row>
    <row r="166" spans="1:5" x14ac:dyDescent="0.3">
      <c r="A166" s="85" t="s">
        <v>78</v>
      </c>
      <c r="B166" s="86"/>
      <c r="E166" s="124"/>
    </row>
    <row r="167" spans="1:5" x14ac:dyDescent="0.3">
      <c r="A167" s="86" t="s">
        <v>39</v>
      </c>
      <c r="B167" s="131">
        <v>1249.43</v>
      </c>
      <c r="C167" s="192">
        <v>1249.43</v>
      </c>
      <c r="E167" s="124"/>
    </row>
    <row r="168" spans="1:5" x14ac:dyDescent="0.3">
      <c r="A168" s="86" t="s">
        <v>222</v>
      </c>
      <c r="B168" s="86"/>
      <c r="C168" s="159"/>
      <c r="E168" s="124"/>
    </row>
    <row r="169" spans="1:5" x14ac:dyDescent="0.3">
      <c r="A169" s="86" t="s">
        <v>250</v>
      </c>
      <c r="B169" s="86"/>
      <c r="E169" s="130">
        <v>200</v>
      </c>
    </row>
    <row r="170" spans="1:5" x14ac:dyDescent="0.3">
      <c r="A170" s="86"/>
      <c r="B170" s="86"/>
      <c r="E170" s="129"/>
    </row>
    <row r="171" spans="1:5" x14ac:dyDescent="0.3">
      <c r="A171" s="85" t="s">
        <v>241</v>
      </c>
      <c r="B171" s="86"/>
      <c r="E171" s="124"/>
    </row>
    <row r="172" spans="1:5" x14ac:dyDescent="0.3">
      <c r="A172" s="86" t="s">
        <v>19</v>
      </c>
      <c r="B172" s="86"/>
      <c r="E172" s="124"/>
    </row>
    <row r="173" spans="1:5" x14ac:dyDescent="0.3">
      <c r="A173" s="86" t="s">
        <v>223</v>
      </c>
      <c r="B173" s="89"/>
      <c r="C173" s="111"/>
      <c r="D173" s="111"/>
      <c r="E173" s="115"/>
    </row>
    <row r="174" spans="1:5" x14ac:dyDescent="0.3">
      <c r="A174" s="86"/>
      <c r="B174" s="89"/>
      <c r="C174" s="111"/>
      <c r="D174" s="111"/>
      <c r="E174" s="115"/>
    </row>
    <row r="175" spans="1:5" x14ac:dyDescent="0.3">
      <c r="A175" s="85" t="s">
        <v>242</v>
      </c>
      <c r="B175" s="89"/>
      <c r="C175" s="111"/>
      <c r="D175" s="111"/>
      <c r="E175" s="115"/>
    </row>
    <row r="176" spans="1:5" x14ac:dyDescent="0.3">
      <c r="A176" s="86" t="s">
        <v>224</v>
      </c>
      <c r="B176" s="89"/>
      <c r="C176" s="111"/>
      <c r="D176" s="111"/>
      <c r="E176" s="115"/>
    </row>
    <row r="177" spans="1:6" x14ac:dyDescent="0.3">
      <c r="A177" s="86" t="s">
        <v>225</v>
      </c>
      <c r="B177" s="89">
        <v>10620</v>
      </c>
      <c r="C177" s="111">
        <v>10620</v>
      </c>
      <c r="D177" s="111"/>
      <c r="E177" s="115"/>
    </row>
    <row r="178" spans="1:6" x14ac:dyDescent="0.3">
      <c r="A178" s="86" t="s">
        <v>413</v>
      </c>
      <c r="B178" s="89">
        <v>666.9</v>
      </c>
      <c r="C178" s="111">
        <v>555.75</v>
      </c>
      <c r="D178" s="111">
        <v>111.15</v>
      </c>
      <c r="E178" s="115"/>
    </row>
    <row r="179" spans="1:6" x14ac:dyDescent="0.3">
      <c r="A179" s="86" t="s">
        <v>420</v>
      </c>
      <c r="B179" s="89">
        <v>150</v>
      </c>
      <c r="C179" s="111">
        <v>150</v>
      </c>
      <c r="D179" s="111"/>
      <c r="E179" s="115"/>
    </row>
    <row r="180" spans="1:6" x14ac:dyDescent="0.3">
      <c r="A180" s="86"/>
      <c r="B180" s="89"/>
      <c r="C180" s="111"/>
      <c r="D180" s="111"/>
      <c r="E180" s="115"/>
    </row>
    <row r="181" spans="1:6" x14ac:dyDescent="0.3">
      <c r="A181" s="85" t="s">
        <v>243</v>
      </c>
      <c r="B181" s="89"/>
      <c r="C181" s="111"/>
      <c r="D181" s="111"/>
      <c r="E181" s="115"/>
    </row>
    <row r="182" spans="1:6" x14ac:dyDescent="0.3">
      <c r="A182" s="86" t="s">
        <v>244</v>
      </c>
      <c r="B182" s="89"/>
      <c r="C182" s="111"/>
      <c r="D182" s="111"/>
      <c r="E182" s="115"/>
    </row>
    <row r="183" spans="1:6" x14ac:dyDescent="0.3">
      <c r="A183" s="86" t="s">
        <v>245</v>
      </c>
      <c r="B183" s="89"/>
      <c r="C183" s="111"/>
      <c r="D183" s="111"/>
      <c r="E183" s="115"/>
    </row>
    <row r="184" spans="1:6" x14ac:dyDescent="0.3">
      <c r="A184" s="86" t="s">
        <v>419</v>
      </c>
      <c r="B184" s="89">
        <v>1900</v>
      </c>
      <c r="C184" s="111">
        <v>1900</v>
      </c>
      <c r="D184" s="111"/>
      <c r="E184" s="115"/>
    </row>
    <row r="185" spans="1:6" x14ac:dyDescent="0.3">
      <c r="A185" s="86" t="s">
        <v>246</v>
      </c>
      <c r="B185" s="89">
        <v>460.52</v>
      </c>
      <c r="C185" s="117">
        <v>460.52</v>
      </c>
      <c r="D185" s="117"/>
      <c r="E185" s="115"/>
    </row>
    <row r="186" spans="1:6" x14ac:dyDescent="0.3">
      <c r="A186" s="86"/>
      <c r="B186" s="88"/>
      <c r="C186" s="122"/>
      <c r="D186" s="122"/>
      <c r="E186" s="115"/>
    </row>
    <row r="187" spans="1:6" x14ac:dyDescent="0.3">
      <c r="A187" s="85" t="s">
        <v>247</v>
      </c>
      <c r="B187" s="86"/>
      <c r="C187" s="117"/>
      <c r="D187" s="117"/>
      <c r="E187" s="115"/>
    </row>
    <row r="188" spans="1:6" x14ac:dyDescent="0.3">
      <c r="A188" s="86" t="s">
        <v>248</v>
      </c>
      <c r="B188" s="86"/>
      <c r="C188" s="117"/>
      <c r="D188" s="125"/>
      <c r="E188" s="115"/>
    </row>
    <row r="189" spans="1:6" x14ac:dyDescent="0.3">
      <c r="A189" s="85" t="s">
        <v>249</v>
      </c>
      <c r="B189" s="128">
        <f>SUM(B163:B188)</f>
        <v>15046.85</v>
      </c>
      <c r="C189" s="128">
        <f t="shared" ref="C189:E189" si="0">SUM(C163:C188)</f>
        <v>14935.7</v>
      </c>
      <c r="D189" s="128">
        <f t="shared" si="0"/>
        <v>111.15</v>
      </c>
      <c r="E189" s="128">
        <f t="shared" si="0"/>
        <v>200</v>
      </c>
    </row>
    <row r="190" spans="1:6" x14ac:dyDescent="0.3">
      <c r="A190" s="86"/>
      <c r="B190" s="86"/>
      <c r="C190" s="86"/>
      <c r="D190" s="86"/>
      <c r="E190" s="86"/>
    </row>
    <row r="191" spans="1:6" x14ac:dyDescent="0.3">
      <c r="A191" s="106" t="s">
        <v>251</v>
      </c>
      <c r="B191" s="132">
        <f>SUM(B189)+B159</f>
        <v>60312.79</v>
      </c>
      <c r="C191" s="132">
        <f>SUM(C189)+C159</f>
        <v>59081.94</v>
      </c>
      <c r="D191" s="132">
        <f>SUM(D189)+D159</f>
        <v>1185.8500000000001</v>
      </c>
      <c r="E191" s="132">
        <f>SUM(E189)+E159</f>
        <v>50919.5</v>
      </c>
    </row>
    <row r="192" spans="1:6" x14ac:dyDescent="0.3">
      <c r="A192" s="86"/>
      <c r="B192" s="86"/>
      <c r="C192" s="86"/>
      <c r="D192" s="86"/>
      <c r="E192" s="133">
        <v>50920</v>
      </c>
      <c r="F192" s="169" t="s">
        <v>252</v>
      </c>
    </row>
    <row r="193" spans="1:5" x14ac:dyDescent="0.3">
      <c r="A193" s="86"/>
      <c r="B193" s="86"/>
      <c r="C193" s="86"/>
      <c r="D193" s="86"/>
      <c r="E193" s="14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FA58-7067-4C31-ACBC-5FD5B03CC83B}">
  <dimension ref="A1:I74"/>
  <sheetViews>
    <sheetView workbookViewId="0">
      <selection activeCell="E6" sqref="E6"/>
    </sheetView>
  </sheetViews>
  <sheetFormatPr defaultRowHeight="14.4" x14ac:dyDescent="0.3"/>
  <cols>
    <col min="1" max="1" width="46.77734375" customWidth="1"/>
    <col min="2" max="2" width="12.109375" customWidth="1"/>
    <col min="3" max="3" width="27.33203125" customWidth="1"/>
    <col min="5" max="5" width="10.109375" bestFit="1" customWidth="1"/>
    <col min="6" max="6" width="17" customWidth="1"/>
    <col min="7" max="7" width="13.88671875" customWidth="1"/>
    <col min="8" max="8" width="3.21875" customWidth="1"/>
    <col min="9" max="9" width="13.33203125" customWidth="1"/>
  </cols>
  <sheetData>
    <row r="1" spans="1:9" x14ac:dyDescent="0.3">
      <c r="A1" s="1" t="s">
        <v>49</v>
      </c>
      <c r="B1" s="2"/>
    </row>
    <row r="2" spans="1:9" x14ac:dyDescent="0.3">
      <c r="A2" s="3">
        <v>46082</v>
      </c>
      <c r="B2" s="2"/>
    </row>
    <row r="3" spans="1:9" x14ac:dyDescent="0.3">
      <c r="A3" s="4" t="s">
        <v>0</v>
      </c>
      <c r="B3" s="5" t="s">
        <v>1</v>
      </c>
      <c r="C3" s="6"/>
      <c r="E3" t="s">
        <v>2</v>
      </c>
    </row>
    <row r="4" spans="1:9" x14ac:dyDescent="0.3">
      <c r="A4" s="146" t="s">
        <v>512</v>
      </c>
      <c r="B4" s="8">
        <v>22.5</v>
      </c>
      <c r="C4" s="9" t="s">
        <v>471</v>
      </c>
      <c r="E4" t="s">
        <v>3</v>
      </c>
    </row>
    <row r="5" spans="1:9" x14ac:dyDescent="0.3">
      <c r="A5" s="146" t="s">
        <v>497</v>
      </c>
      <c r="B5" s="8">
        <v>500</v>
      </c>
      <c r="C5" s="9" t="s">
        <v>513</v>
      </c>
    </row>
    <row r="6" spans="1:9" x14ac:dyDescent="0.3">
      <c r="A6" s="146" t="s">
        <v>504</v>
      </c>
      <c r="B6" s="160">
        <v>354</v>
      </c>
      <c r="C6" s="9" t="s">
        <v>9</v>
      </c>
      <c r="E6" s="14" t="s">
        <v>4</v>
      </c>
      <c r="F6" s="14" t="s">
        <v>5</v>
      </c>
      <c r="G6" s="14" t="s">
        <v>6</v>
      </c>
      <c r="I6" s="1" t="s">
        <v>7</v>
      </c>
    </row>
    <row r="7" spans="1:9" x14ac:dyDescent="0.3">
      <c r="A7" s="146"/>
      <c r="B7" s="161">
        <f>SUM(B4:B6)</f>
        <v>876.5</v>
      </c>
      <c r="C7" s="9"/>
      <c r="E7" s="14"/>
      <c r="F7" s="14"/>
      <c r="G7" s="14"/>
      <c r="I7" s="1"/>
    </row>
    <row r="8" spans="1:9" x14ac:dyDescent="0.3">
      <c r="A8" s="146"/>
      <c r="B8" s="161"/>
      <c r="C8" s="9"/>
      <c r="E8" s="40">
        <v>2572</v>
      </c>
      <c r="F8" s="18" t="s">
        <v>69</v>
      </c>
      <c r="G8" s="19">
        <v>25</v>
      </c>
      <c r="H8" s="19"/>
      <c r="I8" s="19"/>
    </row>
    <row r="9" spans="1:9" x14ac:dyDescent="0.3">
      <c r="A9" s="147"/>
      <c r="B9" s="162"/>
      <c r="C9" s="9"/>
      <c r="E9" s="40"/>
      <c r="F9" s="18"/>
      <c r="G9" s="19">
        <v>1255.2</v>
      </c>
      <c r="H9" s="19"/>
      <c r="I9" s="19"/>
    </row>
    <row r="10" spans="1:9" x14ac:dyDescent="0.3">
      <c r="A10" s="4" t="s">
        <v>8</v>
      </c>
      <c r="B10" s="15"/>
      <c r="C10" s="16"/>
      <c r="E10" s="40"/>
      <c r="F10" s="17"/>
      <c r="G10" s="19">
        <v>16.2</v>
      </c>
      <c r="H10" s="19"/>
      <c r="I10" s="19"/>
    </row>
    <row r="11" spans="1:9" x14ac:dyDescent="0.3">
      <c r="A11" s="16" t="s">
        <v>511</v>
      </c>
      <c r="B11" s="20">
        <v>25</v>
      </c>
      <c r="C11" s="16" t="s">
        <v>9</v>
      </c>
      <c r="E11" s="40"/>
      <c r="G11" s="19">
        <v>35</v>
      </c>
      <c r="H11" s="19"/>
      <c r="I11" s="19"/>
    </row>
    <row r="12" spans="1:9" x14ac:dyDescent="0.3">
      <c r="A12" s="16" t="s">
        <v>495</v>
      </c>
      <c r="B12" s="21">
        <v>42</v>
      </c>
      <c r="C12" s="16" t="s">
        <v>9</v>
      </c>
      <c r="E12" s="40"/>
      <c r="F12" s="17"/>
      <c r="G12" s="19">
        <v>16.79</v>
      </c>
      <c r="H12" s="19"/>
      <c r="I12" s="19">
        <f>SUM(G8:G12)</f>
        <v>1348.19</v>
      </c>
    </row>
    <row r="13" spans="1:9" x14ac:dyDescent="0.3">
      <c r="A13" s="16" t="s">
        <v>496</v>
      </c>
      <c r="B13" s="21">
        <v>25</v>
      </c>
      <c r="C13" s="16" t="s">
        <v>9</v>
      </c>
      <c r="E13" s="40"/>
      <c r="F13" s="17"/>
      <c r="G13" s="19"/>
      <c r="H13" s="19"/>
      <c r="I13" s="19"/>
    </row>
    <row r="14" spans="1:9" x14ac:dyDescent="0.3">
      <c r="A14" s="81" t="s">
        <v>509</v>
      </c>
      <c r="B14" s="21">
        <v>480.3</v>
      </c>
      <c r="C14" s="16" t="s">
        <v>510</v>
      </c>
      <c r="E14" s="40">
        <v>2573</v>
      </c>
      <c r="F14" s="17" t="s">
        <v>63</v>
      </c>
      <c r="G14" s="19">
        <v>42</v>
      </c>
      <c r="H14" s="19"/>
      <c r="I14" s="19">
        <v>42</v>
      </c>
    </row>
    <row r="15" spans="1:9" x14ac:dyDescent="0.3">
      <c r="A15" s="81" t="s">
        <v>409</v>
      </c>
      <c r="B15" s="21">
        <v>206.7</v>
      </c>
      <c r="C15" s="16" t="s">
        <v>498</v>
      </c>
      <c r="E15" s="40"/>
      <c r="F15" s="17"/>
      <c r="G15" s="19"/>
      <c r="H15" s="19"/>
      <c r="I15" s="19"/>
    </row>
    <row r="16" spans="1:9" x14ac:dyDescent="0.3">
      <c r="A16" s="81" t="s">
        <v>499</v>
      </c>
      <c r="B16" s="21">
        <v>140.83000000000001</v>
      </c>
      <c r="C16" s="16" t="s">
        <v>498</v>
      </c>
      <c r="E16" s="40">
        <v>2574</v>
      </c>
      <c r="F16" s="17" t="s">
        <v>82</v>
      </c>
      <c r="G16" s="19">
        <v>25</v>
      </c>
      <c r="H16" s="19"/>
      <c r="I16" s="19">
        <v>25</v>
      </c>
    </row>
    <row r="17" spans="1:9" x14ac:dyDescent="0.3">
      <c r="A17" s="81" t="s">
        <v>501</v>
      </c>
      <c r="B17" s="21">
        <v>11.6</v>
      </c>
      <c r="C17" s="16" t="s">
        <v>506</v>
      </c>
      <c r="E17" s="40"/>
      <c r="F17" s="17"/>
      <c r="G17" s="19"/>
      <c r="H17" s="19"/>
      <c r="I17" s="19"/>
    </row>
    <row r="18" spans="1:9" x14ac:dyDescent="0.3">
      <c r="A18" s="16" t="s">
        <v>11</v>
      </c>
      <c r="B18" s="21">
        <v>1255.2</v>
      </c>
      <c r="C18" s="16" t="s">
        <v>9</v>
      </c>
      <c r="E18" s="40">
        <v>2575</v>
      </c>
      <c r="F18" t="s">
        <v>404</v>
      </c>
      <c r="G18" s="19">
        <v>480.3</v>
      </c>
      <c r="H18" s="19"/>
      <c r="I18" s="19">
        <v>480.3</v>
      </c>
    </row>
    <row r="19" spans="1:9" x14ac:dyDescent="0.3">
      <c r="A19" s="16" t="s">
        <v>12</v>
      </c>
      <c r="B19" s="21">
        <v>16.2</v>
      </c>
      <c r="C19" s="16" t="s">
        <v>9</v>
      </c>
      <c r="E19" s="40"/>
      <c r="G19" s="19"/>
      <c r="H19" s="19"/>
      <c r="I19" s="19"/>
    </row>
    <row r="20" spans="1:9" x14ac:dyDescent="0.3">
      <c r="A20" s="16" t="s">
        <v>13</v>
      </c>
      <c r="B20" s="22">
        <v>35</v>
      </c>
      <c r="C20" s="9" t="s">
        <v>9</v>
      </c>
      <c r="E20" s="40">
        <v>2576</v>
      </c>
      <c r="F20" s="17" t="s">
        <v>323</v>
      </c>
      <c r="G20" s="19">
        <v>206.7</v>
      </c>
      <c r="H20" s="19"/>
      <c r="I20" s="19">
        <v>206.7</v>
      </c>
    </row>
    <row r="21" spans="1:9" x14ac:dyDescent="0.3">
      <c r="A21" s="16" t="s">
        <v>493</v>
      </c>
      <c r="B21" s="22">
        <v>16.79</v>
      </c>
      <c r="C21" s="9" t="s">
        <v>9</v>
      </c>
      <c r="E21" s="40"/>
      <c r="F21" s="17"/>
      <c r="G21" s="19"/>
      <c r="H21" s="19"/>
      <c r="I21" s="19"/>
    </row>
    <row r="22" spans="1:9" x14ac:dyDescent="0.3">
      <c r="A22" s="16" t="s">
        <v>494</v>
      </c>
      <c r="B22" s="21">
        <v>389.17</v>
      </c>
      <c r="C22" s="9" t="s">
        <v>10</v>
      </c>
      <c r="E22" s="40">
        <v>2577</v>
      </c>
      <c r="F22" s="17" t="s">
        <v>507</v>
      </c>
      <c r="G22" s="19">
        <v>140.83000000000001</v>
      </c>
      <c r="H22" s="19"/>
      <c r="I22" s="19">
        <v>140.83000000000001</v>
      </c>
    </row>
    <row r="23" spans="1:9" x14ac:dyDescent="0.3">
      <c r="A23" s="16" t="s">
        <v>500</v>
      </c>
      <c r="B23" s="21">
        <v>712.21</v>
      </c>
      <c r="C23" s="9" t="s">
        <v>10</v>
      </c>
      <c r="E23" s="40"/>
      <c r="F23" s="17"/>
      <c r="G23" s="19"/>
      <c r="H23" s="19"/>
      <c r="I23" s="19"/>
    </row>
    <row r="24" spans="1:9" x14ac:dyDescent="0.3">
      <c r="A24" s="16" t="s">
        <v>499</v>
      </c>
      <c r="B24" s="21">
        <v>147.38</v>
      </c>
      <c r="C24" s="9" t="s">
        <v>498</v>
      </c>
      <c r="E24" s="40">
        <v>2578</v>
      </c>
      <c r="F24" s="17" t="s">
        <v>508</v>
      </c>
      <c r="G24" s="19">
        <v>11.6</v>
      </c>
      <c r="H24" s="19"/>
      <c r="I24" s="19">
        <v>11.6</v>
      </c>
    </row>
    <row r="25" spans="1:9" x14ac:dyDescent="0.3">
      <c r="A25" s="16"/>
      <c r="B25" s="139"/>
      <c r="C25" s="81"/>
      <c r="E25" s="40"/>
      <c r="F25" s="17"/>
      <c r="G25" s="19"/>
      <c r="H25" s="19"/>
      <c r="I25" s="19"/>
    </row>
    <row r="26" spans="1:9" x14ac:dyDescent="0.3">
      <c r="A26" s="16"/>
      <c r="B26" s="139"/>
      <c r="C26" s="16"/>
      <c r="E26" s="40">
        <v>2579</v>
      </c>
      <c r="F26" t="s">
        <v>70</v>
      </c>
      <c r="G26" s="19">
        <v>389.17</v>
      </c>
      <c r="H26" s="19"/>
      <c r="I26" s="19">
        <v>389.17</v>
      </c>
    </row>
    <row r="27" spans="1:9" x14ac:dyDescent="0.3">
      <c r="A27" s="66"/>
      <c r="B27" s="153">
        <f>SUM(B11:B26)</f>
        <v>3503.38</v>
      </c>
      <c r="E27" s="194"/>
      <c r="F27" s="17"/>
      <c r="G27" s="19"/>
      <c r="H27" s="19"/>
      <c r="I27" s="19"/>
    </row>
    <row r="28" spans="1:9" x14ac:dyDescent="0.3">
      <c r="B28" s="25"/>
      <c r="E28" s="40">
        <v>2580</v>
      </c>
      <c r="F28" s="17" t="s">
        <v>273</v>
      </c>
      <c r="G28" s="19">
        <v>712.21</v>
      </c>
      <c r="H28" s="19"/>
      <c r="I28" s="19">
        <v>712.21</v>
      </c>
    </row>
    <row r="29" spans="1:9" ht="15" thickBot="1" x14ac:dyDescent="0.35">
      <c r="B29" s="25"/>
      <c r="E29" s="40"/>
      <c r="F29" s="171"/>
      <c r="G29" s="19"/>
      <c r="H29" s="19"/>
      <c r="I29" s="19"/>
    </row>
    <row r="30" spans="1:9" x14ac:dyDescent="0.3">
      <c r="A30" s="78" t="s">
        <v>487</v>
      </c>
      <c r="C30" s="28"/>
      <c r="E30" s="40">
        <v>2581</v>
      </c>
      <c r="F30" s="17" t="s">
        <v>507</v>
      </c>
      <c r="G30" s="19">
        <v>147.38</v>
      </c>
      <c r="H30" s="19"/>
      <c r="I30" s="195">
        <v>147.38</v>
      </c>
    </row>
    <row r="31" spans="1:9" ht="15" thickBot="1" x14ac:dyDescent="0.35">
      <c r="A31" s="185" t="s">
        <v>14</v>
      </c>
      <c r="B31" s="187">
        <v>18290.2</v>
      </c>
      <c r="C31" s="28"/>
      <c r="E31" s="17"/>
      <c r="G31" s="84"/>
      <c r="H31" s="84"/>
      <c r="I31" s="84"/>
    </row>
    <row r="32" spans="1:9" ht="15" thickBot="1" x14ac:dyDescent="0.35">
      <c r="A32" s="186" t="s">
        <v>15</v>
      </c>
      <c r="B32" s="188">
        <v>20478.91</v>
      </c>
      <c r="C32" s="28"/>
      <c r="E32" s="17"/>
      <c r="G32" s="69"/>
      <c r="H32" s="69"/>
      <c r="I32" s="71">
        <f>SUM(I8:I30)</f>
        <v>3503.38</v>
      </c>
    </row>
    <row r="33" spans="1:9" ht="15" thickBot="1" x14ac:dyDescent="0.35">
      <c r="A33" s="34" t="s">
        <v>16</v>
      </c>
      <c r="B33" s="173">
        <f>SUM(B31:B32)</f>
        <v>38769.11</v>
      </c>
      <c r="C33" s="28"/>
      <c r="E33" s="17"/>
      <c r="F33" s="17"/>
      <c r="G33" s="68"/>
      <c r="H33" s="69"/>
    </row>
    <row r="34" spans="1:9" ht="15" thickBot="1" x14ac:dyDescent="0.35">
      <c r="A34" s="36"/>
      <c r="B34" s="37"/>
      <c r="C34" s="140"/>
      <c r="E34" s="17"/>
      <c r="G34" s="68"/>
    </row>
    <row r="35" spans="1:9" ht="15" thickBot="1" x14ac:dyDescent="0.35">
      <c r="A35" s="76" t="s">
        <v>275</v>
      </c>
      <c r="C35" s="28"/>
      <c r="G35" s="190"/>
      <c r="H35" s="84"/>
      <c r="I35" s="84"/>
    </row>
    <row r="36" spans="1:9" ht="15" thickBot="1" x14ac:dyDescent="0.35">
      <c r="A36" s="77" t="s">
        <v>17</v>
      </c>
      <c r="B36" s="42">
        <v>85498.5</v>
      </c>
      <c r="C36" s="28"/>
      <c r="I36" s="71"/>
    </row>
    <row r="37" spans="1:9" x14ac:dyDescent="0.3">
      <c r="A37" s="45"/>
      <c r="B37" s="46"/>
      <c r="C37" s="28"/>
      <c r="I37" s="141"/>
    </row>
    <row r="38" spans="1:9" x14ac:dyDescent="0.3">
      <c r="A38" s="45"/>
      <c r="B38" s="46"/>
      <c r="C38" s="28"/>
      <c r="I38" s="141"/>
    </row>
    <row r="39" spans="1:9" x14ac:dyDescent="0.3">
      <c r="A39" s="45"/>
      <c r="B39" s="46"/>
      <c r="C39" s="28"/>
    </row>
    <row r="40" spans="1:9" x14ac:dyDescent="0.3">
      <c r="A40" s="47"/>
      <c r="B40" s="2"/>
      <c r="C40" s="48"/>
    </row>
    <row r="41" spans="1:9" x14ac:dyDescent="0.3">
      <c r="A41" s="75" t="s">
        <v>18</v>
      </c>
      <c r="B41" s="16"/>
      <c r="C41" s="48"/>
    </row>
    <row r="42" spans="1:9" x14ac:dyDescent="0.3">
      <c r="A42" s="16" t="s">
        <v>19</v>
      </c>
      <c r="B42" s="51">
        <v>1124.26</v>
      </c>
      <c r="C42" s="48"/>
    </row>
    <row r="43" spans="1:9" x14ac:dyDescent="0.3">
      <c r="A43" s="7" t="s">
        <v>20</v>
      </c>
      <c r="B43" s="53">
        <v>12482.69</v>
      </c>
      <c r="C43" s="48"/>
      <c r="E43" s="2"/>
    </row>
    <row r="44" spans="1:9" x14ac:dyDescent="0.3">
      <c r="A44" s="7" t="s">
        <v>21</v>
      </c>
      <c r="B44" s="53">
        <v>10265.98</v>
      </c>
      <c r="C44" s="48"/>
      <c r="E44" s="43"/>
      <c r="F44" s="43"/>
    </row>
    <row r="45" spans="1:9" x14ac:dyDescent="0.3">
      <c r="A45" s="16" t="s">
        <v>22</v>
      </c>
      <c r="B45" s="54">
        <v>757.5</v>
      </c>
      <c r="C45" s="55"/>
      <c r="E45" s="2"/>
    </row>
    <row r="46" spans="1:9" x14ac:dyDescent="0.3">
      <c r="A46" s="7" t="s">
        <v>23</v>
      </c>
      <c r="B46" s="56">
        <v>533.09</v>
      </c>
      <c r="C46" s="55"/>
      <c r="F46" s="2"/>
    </row>
    <row r="47" spans="1:9" x14ac:dyDescent="0.3">
      <c r="A47" s="16" t="s">
        <v>26</v>
      </c>
      <c r="B47" s="56">
        <v>49.7</v>
      </c>
      <c r="C47" s="59" t="s">
        <v>27</v>
      </c>
      <c r="E47" s="2"/>
      <c r="F47" s="2"/>
    </row>
    <row r="48" spans="1:9" x14ac:dyDescent="0.3">
      <c r="A48" s="16" t="s">
        <v>28</v>
      </c>
      <c r="B48" s="56">
        <v>382.63</v>
      </c>
      <c r="C48" s="55"/>
      <c r="E48" s="2"/>
      <c r="F48" s="43"/>
    </row>
    <row r="49" spans="1:7" x14ac:dyDescent="0.3">
      <c r="A49" s="16" t="s">
        <v>29</v>
      </c>
      <c r="B49" s="56">
        <v>103.85</v>
      </c>
      <c r="C49" s="55"/>
      <c r="E49" s="43"/>
      <c r="F49" s="119"/>
    </row>
    <row r="50" spans="1:7" x14ac:dyDescent="0.3">
      <c r="A50" s="16" t="s">
        <v>30</v>
      </c>
      <c r="B50" s="56">
        <v>2479.84</v>
      </c>
      <c r="C50" s="55"/>
      <c r="E50" s="2"/>
      <c r="F50" s="2"/>
    </row>
    <row r="51" spans="1:7" x14ac:dyDescent="0.3">
      <c r="A51" s="16" t="s">
        <v>33</v>
      </c>
      <c r="B51" s="56">
        <v>0</v>
      </c>
      <c r="C51" s="55" t="s">
        <v>390</v>
      </c>
      <c r="E51" s="43"/>
      <c r="F51" s="43"/>
    </row>
    <row r="52" spans="1:7" x14ac:dyDescent="0.3">
      <c r="A52" s="16" t="s">
        <v>35</v>
      </c>
      <c r="B52" s="56">
        <v>475.59</v>
      </c>
      <c r="C52" s="55" t="s">
        <v>390</v>
      </c>
      <c r="E52" s="2"/>
      <c r="F52" s="2"/>
    </row>
    <row r="53" spans="1:7" x14ac:dyDescent="0.3">
      <c r="A53" s="16" t="s">
        <v>37</v>
      </c>
      <c r="B53" s="56">
        <v>-315</v>
      </c>
      <c r="C53" s="55" t="s">
        <v>390</v>
      </c>
      <c r="F53" s="2"/>
    </row>
    <row r="54" spans="1:7" x14ac:dyDescent="0.3">
      <c r="A54" s="16" t="s">
        <v>38</v>
      </c>
      <c r="B54" s="56">
        <v>5977.5</v>
      </c>
      <c r="C54" s="55"/>
      <c r="F54" s="2"/>
    </row>
    <row r="55" spans="1:7" x14ac:dyDescent="0.3">
      <c r="A55" s="16" t="s">
        <v>39</v>
      </c>
      <c r="B55" s="60">
        <v>310.07</v>
      </c>
      <c r="C55" s="61"/>
      <c r="E55" s="2"/>
      <c r="F55" s="43"/>
      <c r="G55" s="43"/>
    </row>
    <row r="56" spans="1:7" x14ac:dyDescent="0.3">
      <c r="A56" s="16" t="s">
        <v>502</v>
      </c>
      <c r="B56" s="60">
        <v>0</v>
      </c>
      <c r="C56" s="61"/>
      <c r="F56" s="43"/>
      <c r="G56" s="43"/>
    </row>
    <row r="57" spans="1:7" x14ac:dyDescent="0.3">
      <c r="A57" s="16" t="s">
        <v>431</v>
      </c>
      <c r="B57" s="60">
        <v>105.57</v>
      </c>
      <c r="C57" s="61"/>
      <c r="F57" s="43"/>
      <c r="G57" s="2"/>
    </row>
    <row r="58" spans="1:7" ht="15" thickBot="1" x14ac:dyDescent="0.35">
      <c r="A58" s="14" t="s">
        <v>40</v>
      </c>
      <c r="B58" s="62">
        <f>SUM(B42:B57)</f>
        <v>34733.270000000004</v>
      </c>
      <c r="C58" s="55"/>
      <c r="F58" s="43"/>
    </row>
    <row r="59" spans="1:7" x14ac:dyDescent="0.3">
      <c r="A59" s="14"/>
      <c r="B59" s="63"/>
      <c r="C59" s="55"/>
    </row>
    <row r="60" spans="1:7" x14ac:dyDescent="0.3">
      <c r="A60" s="1" t="s">
        <v>308</v>
      </c>
      <c r="C60" s="2"/>
      <c r="F60" s="43"/>
    </row>
    <row r="61" spans="1:7" x14ac:dyDescent="0.3">
      <c r="A61" s="1" t="s">
        <v>503</v>
      </c>
      <c r="G61" s="2"/>
    </row>
    <row r="63" spans="1:7" x14ac:dyDescent="0.3">
      <c r="A63" s="64" t="s">
        <v>41</v>
      </c>
      <c r="B63" s="165"/>
      <c r="C63" s="23"/>
    </row>
    <row r="64" spans="1:7" x14ac:dyDescent="0.3">
      <c r="A64" s="65" t="s">
        <v>42</v>
      </c>
      <c r="C64" s="66"/>
    </row>
    <row r="65" spans="1:3" x14ac:dyDescent="0.3">
      <c r="A65" s="65" t="s">
        <v>43</v>
      </c>
      <c r="C65" s="66"/>
    </row>
    <row r="66" spans="1:3" x14ac:dyDescent="0.3">
      <c r="A66" s="65" t="s">
        <v>44</v>
      </c>
      <c r="C66" s="66"/>
    </row>
    <row r="67" spans="1:3" x14ac:dyDescent="0.3">
      <c r="A67" s="65"/>
      <c r="C67" s="66"/>
    </row>
    <row r="68" spans="1:3" x14ac:dyDescent="0.3">
      <c r="A68" s="65" t="s">
        <v>383</v>
      </c>
      <c r="C68" s="66"/>
    </row>
    <row r="69" spans="1:3" x14ac:dyDescent="0.3">
      <c r="A69" s="65" t="s">
        <v>46</v>
      </c>
      <c r="C69" s="66"/>
    </row>
    <row r="70" spans="1:3" x14ac:dyDescent="0.3">
      <c r="A70" s="65" t="s">
        <v>47</v>
      </c>
      <c r="C70" s="66"/>
    </row>
    <row r="71" spans="1:3" x14ac:dyDescent="0.3">
      <c r="A71" s="65" t="s">
        <v>48</v>
      </c>
      <c r="C71" s="66"/>
    </row>
    <row r="72" spans="1:3" x14ac:dyDescent="0.3">
      <c r="A72" s="65"/>
      <c r="C72" s="66"/>
    </row>
    <row r="73" spans="1:3" x14ac:dyDescent="0.3">
      <c r="A73" s="65" t="s">
        <v>505</v>
      </c>
      <c r="C73" s="66"/>
    </row>
    <row r="74" spans="1:3" x14ac:dyDescent="0.3">
      <c r="A74" s="74"/>
      <c r="B74" s="67"/>
      <c r="C74" s="9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0573-8673-4387-B26F-011246BE6446}">
  <dimension ref="A1:L193"/>
  <sheetViews>
    <sheetView workbookViewId="0">
      <selection sqref="A1:N195"/>
    </sheetView>
  </sheetViews>
  <sheetFormatPr defaultRowHeight="14.4" x14ac:dyDescent="0.3"/>
  <cols>
    <col min="1" max="1" width="31.6640625" customWidth="1"/>
    <col min="2" max="2" width="12" customWidth="1"/>
    <col min="12" max="12" width="12.88671875" customWidth="1"/>
  </cols>
  <sheetData>
    <row r="1" spans="1:12" x14ac:dyDescent="0.3">
      <c r="A1" s="82" t="s">
        <v>514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441</v>
      </c>
      <c r="H3" s="86"/>
      <c r="I3" s="86"/>
      <c r="J3" s="86"/>
      <c r="K3" s="87"/>
      <c r="L3" s="92">
        <f>SUM(B36)</f>
        <v>67932.600000000006</v>
      </c>
    </row>
    <row r="4" spans="1:12" x14ac:dyDescent="0.3">
      <c r="A4" s="86" t="s">
        <v>94</v>
      </c>
      <c r="B4" s="89">
        <v>43.32</v>
      </c>
      <c r="C4" s="84"/>
      <c r="D4" s="84"/>
      <c r="E4" s="86"/>
      <c r="G4" s="86"/>
      <c r="H4" s="86"/>
      <c r="I4" s="86"/>
      <c r="J4" s="86"/>
      <c r="K4" s="87"/>
      <c r="L4" s="144">
        <f>SUM(L1:L3)</f>
        <v>179584.64000000001</v>
      </c>
    </row>
    <row r="5" spans="1:12" x14ac:dyDescent="0.3">
      <c r="A5" s="86" t="s">
        <v>95</v>
      </c>
      <c r="B5" s="89">
        <v>43.32</v>
      </c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183" t="s">
        <v>440</v>
      </c>
      <c r="B6" s="91">
        <v>105.57</v>
      </c>
      <c r="C6" s="84"/>
      <c r="D6" s="84"/>
      <c r="G6" s="86" t="s">
        <v>442</v>
      </c>
      <c r="H6" s="86"/>
      <c r="I6" s="86"/>
      <c r="J6" s="86"/>
      <c r="K6" s="87"/>
      <c r="L6" s="92">
        <f>SUM(B191)</f>
        <v>63824.42</v>
      </c>
    </row>
    <row r="7" spans="1:12" x14ac:dyDescent="0.3">
      <c r="A7" s="183" t="s">
        <v>516</v>
      </c>
      <c r="B7" s="91">
        <v>354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183" t="s">
        <v>39</v>
      </c>
      <c r="B8" s="91">
        <v>849</v>
      </c>
      <c r="C8" s="84"/>
      <c r="D8" s="84"/>
      <c r="G8" s="85" t="s">
        <v>98</v>
      </c>
      <c r="H8" s="85"/>
      <c r="I8" s="85"/>
      <c r="J8" s="85"/>
      <c r="K8" s="93"/>
      <c r="L8" s="145">
        <f>SUM(L4)-L6</f>
        <v>115760.22000000002</v>
      </c>
    </row>
    <row r="9" spans="1:12" ht="15" thickTop="1" x14ac:dyDescent="0.3">
      <c r="A9" s="86" t="s">
        <v>515</v>
      </c>
      <c r="B9" s="91">
        <v>500</v>
      </c>
      <c r="C9" s="84"/>
      <c r="D9" s="84"/>
    </row>
    <row r="10" spans="1:12" x14ac:dyDescent="0.3">
      <c r="A10" s="86" t="s">
        <v>415</v>
      </c>
      <c r="B10" s="91">
        <v>667</v>
      </c>
      <c r="C10" s="84"/>
      <c r="D10" s="84"/>
      <c r="G10" s="86"/>
      <c r="H10" s="86"/>
      <c r="I10" s="86"/>
      <c r="J10" s="86"/>
      <c r="K10" s="87"/>
      <c r="L10" s="89"/>
    </row>
    <row r="11" spans="1:12" x14ac:dyDescent="0.3">
      <c r="A11" s="86" t="s">
        <v>100</v>
      </c>
      <c r="B11" s="91"/>
      <c r="C11" s="84"/>
      <c r="D11" s="84"/>
      <c r="G11" s="85" t="s">
        <v>101</v>
      </c>
      <c r="H11" s="85"/>
      <c r="I11" s="85"/>
      <c r="J11" s="85"/>
      <c r="K11" s="87"/>
      <c r="L11" s="89"/>
    </row>
    <row r="12" spans="1:12" x14ac:dyDescent="0.3">
      <c r="A12" s="86" t="s">
        <v>102</v>
      </c>
      <c r="B12" s="91">
        <v>608</v>
      </c>
      <c r="C12" s="84"/>
      <c r="D12" s="84"/>
      <c r="G12" s="86"/>
      <c r="H12" s="86"/>
      <c r="I12" s="86"/>
      <c r="J12" s="86"/>
      <c r="K12" s="86"/>
      <c r="L12" s="89"/>
    </row>
    <row r="13" spans="1:12" x14ac:dyDescent="0.3">
      <c r="A13" s="86" t="s">
        <v>103</v>
      </c>
      <c r="B13" s="91"/>
      <c r="C13" s="84"/>
      <c r="D13" s="84"/>
      <c r="G13" s="86" t="s">
        <v>104</v>
      </c>
      <c r="H13" s="86"/>
      <c r="I13" s="86"/>
      <c r="J13" s="86"/>
      <c r="K13" s="87"/>
      <c r="L13" s="89"/>
    </row>
    <row r="14" spans="1:12" x14ac:dyDescent="0.3">
      <c r="A14" s="86" t="s">
        <v>105</v>
      </c>
      <c r="B14" s="91"/>
      <c r="C14" s="84"/>
      <c r="D14" s="84"/>
      <c r="G14" s="95" t="s">
        <v>517</v>
      </c>
      <c r="H14" s="86" t="s">
        <v>106</v>
      </c>
      <c r="I14" s="86"/>
      <c r="J14" s="86"/>
      <c r="K14" s="87"/>
      <c r="L14" s="89">
        <v>13338.34</v>
      </c>
    </row>
    <row r="15" spans="1:12" x14ac:dyDescent="0.3">
      <c r="A15" s="86" t="s">
        <v>107</v>
      </c>
      <c r="B15" s="91">
        <v>138.28</v>
      </c>
      <c r="C15" s="84"/>
      <c r="D15" s="84"/>
      <c r="G15" s="95" t="s">
        <v>517</v>
      </c>
      <c r="H15" s="86" t="s">
        <v>108</v>
      </c>
      <c r="I15" s="86"/>
      <c r="J15" s="86"/>
      <c r="K15" s="87"/>
      <c r="L15" s="89">
        <v>20486.759999999998</v>
      </c>
    </row>
    <row r="16" spans="1:12" x14ac:dyDescent="0.3">
      <c r="A16" s="86" t="s">
        <v>109</v>
      </c>
      <c r="B16" s="91"/>
      <c r="C16" s="84"/>
      <c r="D16" s="84"/>
      <c r="G16" s="95" t="s">
        <v>110</v>
      </c>
      <c r="H16" s="86" t="s">
        <v>111</v>
      </c>
      <c r="I16" s="86"/>
      <c r="J16" s="86"/>
      <c r="K16" s="87"/>
      <c r="L16" s="92">
        <v>85498.5</v>
      </c>
    </row>
    <row r="17" spans="1:12" x14ac:dyDescent="0.3">
      <c r="A17" s="86" t="s">
        <v>112</v>
      </c>
      <c r="B17" s="91"/>
      <c r="C17" s="84"/>
      <c r="D17" s="84"/>
      <c r="G17" s="86"/>
      <c r="H17" s="86"/>
      <c r="I17" s="86"/>
      <c r="J17" s="86"/>
      <c r="K17" s="87"/>
      <c r="L17" s="88">
        <f>SUM(L14:L16)</f>
        <v>119323.6</v>
      </c>
    </row>
    <row r="18" spans="1:12" x14ac:dyDescent="0.3">
      <c r="A18" s="86" t="s">
        <v>113</v>
      </c>
      <c r="B18" s="91"/>
      <c r="C18" s="84"/>
      <c r="D18" s="84"/>
      <c r="G18" s="86"/>
      <c r="H18" s="86"/>
      <c r="I18" s="86"/>
      <c r="J18" s="86"/>
      <c r="K18" s="87"/>
      <c r="L18" s="87"/>
    </row>
    <row r="19" spans="1:12" x14ac:dyDescent="0.3">
      <c r="A19" s="86" t="s">
        <v>19</v>
      </c>
      <c r="B19" s="91">
        <v>170</v>
      </c>
      <c r="C19" s="84"/>
      <c r="D19" s="84"/>
      <c r="G19" s="86" t="s">
        <v>114</v>
      </c>
      <c r="H19" s="86"/>
      <c r="I19" s="86"/>
      <c r="J19" s="86"/>
      <c r="K19" s="96"/>
      <c r="L19" s="97"/>
    </row>
    <row r="20" spans="1:12" x14ac:dyDescent="0.3">
      <c r="A20" s="86" t="s">
        <v>115</v>
      </c>
      <c r="B20" s="91"/>
      <c r="C20" s="84"/>
      <c r="D20" s="84"/>
      <c r="G20" s="86"/>
      <c r="H20" s="86"/>
      <c r="I20" s="86"/>
      <c r="J20" s="86"/>
      <c r="K20" s="101">
        <v>2558</v>
      </c>
      <c r="L20" s="103">
        <v>60</v>
      </c>
    </row>
    <row r="21" spans="1:12" x14ac:dyDescent="0.3">
      <c r="A21" s="86" t="s">
        <v>116</v>
      </c>
      <c r="B21" s="91"/>
      <c r="C21" s="84"/>
      <c r="D21" s="84"/>
      <c r="K21" s="104">
        <v>2572</v>
      </c>
      <c r="L21" s="105">
        <v>1348.19</v>
      </c>
    </row>
    <row r="22" spans="1:12" x14ac:dyDescent="0.3">
      <c r="A22" s="86" t="s">
        <v>117</v>
      </c>
      <c r="B22" s="91"/>
      <c r="C22" s="84"/>
      <c r="D22" s="84"/>
      <c r="K22" s="104">
        <v>2573</v>
      </c>
      <c r="L22" s="105">
        <v>42</v>
      </c>
    </row>
    <row r="23" spans="1:12" x14ac:dyDescent="0.3">
      <c r="A23" s="86" t="s">
        <v>35</v>
      </c>
      <c r="B23" s="91">
        <v>250</v>
      </c>
      <c r="C23" s="84"/>
      <c r="D23" s="84"/>
      <c r="K23" s="142">
        <v>2574</v>
      </c>
      <c r="L23" s="143">
        <v>25</v>
      </c>
    </row>
    <row r="24" spans="1:12" x14ac:dyDescent="0.3">
      <c r="A24" s="86" t="s">
        <v>118</v>
      </c>
      <c r="B24" s="91">
        <v>634</v>
      </c>
      <c r="C24" s="84"/>
      <c r="D24" s="84"/>
      <c r="K24" s="104">
        <v>2575</v>
      </c>
      <c r="L24" s="179">
        <v>480.3</v>
      </c>
    </row>
    <row r="25" spans="1:12" x14ac:dyDescent="0.3">
      <c r="A25" s="86" t="s">
        <v>119</v>
      </c>
      <c r="B25" s="91">
        <v>10620</v>
      </c>
      <c r="C25" s="84"/>
      <c r="D25" s="84"/>
      <c r="K25" s="104">
        <v>2576</v>
      </c>
      <c r="L25" s="180">
        <v>206.7</v>
      </c>
    </row>
    <row r="26" spans="1:12" x14ac:dyDescent="0.3">
      <c r="A26" s="86" t="s">
        <v>120</v>
      </c>
      <c r="B26" s="91"/>
      <c r="C26" s="84"/>
      <c r="D26" s="84"/>
      <c r="K26" s="104">
        <v>2577</v>
      </c>
      <c r="L26" s="180">
        <v>140.83000000000001</v>
      </c>
    </row>
    <row r="27" spans="1:12" x14ac:dyDescent="0.3">
      <c r="A27" s="86" t="s">
        <v>121</v>
      </c>
      <c r="B27" s="91">
        <v>1032.6099999999999</v>
      </c>
      <c r="C27" s="84"/>
      <c r="D27" s="84"/>
      <c r="K27" s="104">
        <v>2578</v>
      </c>
      <c r="L27" s="180">
        <v>11.6</v>
      </c>
    </row>
    <row r="28" spans="1:12" x14ac:dyDescent="0.3">
      <c r="A28" s="86" t="s">
        <v>490</v>
      </c>
      <c r="B28" s="91">
        <v>22.5</v>
      </c>
      <c r="C28" s="84"/>
      <c r="D28" s="84"/>
      <c r="K28" s="104">
        <v>2579</v>
      </c>
      <c r="L28" s="180">
        <v>389.17</v>
      </c>
    </row>
    <row r="29" spans="1:12" x14ac:dyDescent="0.3">
      <c r="A29" s="86" t="s">
        <v>122</v>
      </c>
      <c r="B29" s="91">
        <v>975</v>
      </c>
      <c r="C29" s="84"/>
      <c r="D29" s="84"/>
      <c r="K29" s="104">
        <v>2580</v>
      </c>
      <c r="L29" s="196">
        <v>712.21</v>
      </c>
    </row>
    <row r="30" spans="1:12" x14ac:dyDescent="0.3">
      <c r="A30" s="106" t="s">
        <v>123</v>
      </c>
      <c r="B30" s="107">
        <f>SUM(B4:B29)</f>
        <v>17012.599999999999</v>
      </c>
      <c r="C30" s="84"/>
      <c r="D30" s="84"/>
      <c r="K30" s="104">
        <v>2581</v>
      </c>
      <c r="L30" s="196">
        <v>147.38</v>
      </c>
    </row>
    <row r="31" spans="1:12" x14ac:dyDescent="0.3">
      <c r="A31" s="106" t="s">
        <v>124</v>
      </c>
      <c r="B31" s="108"/>
      <c r="C31" s="84"/>
      <c r="D31" s="84"/>
      <c r="L31" s="157">
        <f>SUM(L20:L30)</f>
        <v>3563.38</v>
      </c>
    </row>
    <row r="32" spans="1:12" x14ac:dyDescent="0.3">
      <c r="A32" s="86" t="s">
        <v>125</v>
      </c>
      <c r="B32" s="91">
        <v>25460</v>
      </c>
      <c r="C32" s="84"/>
      <c r="D32" s="84"/>
    </row>
    <row r="33" spans="1:12" x14ac:dyDescent="0.3">
      <c r="A33" s="86" t="s">
        <v>126</v>
      </c>
      <c r="B33" s="91">
        <v>25460</v>
      </c>
      <c r="C33" s="84"/>
      <c r="D33" s="84"/>
      <c r="G33" s="85" t="s">
        <v>443</v>
      </c>
      <c r="L33" s="182">
        <f>SUM(L17-L31)</f>
        <v>115760.22</v>
      </c>
    </row>
    <row r="34" spans="1:12" x14ac:dyDescent="0.3">
      <c r="A34" s="86" t="s">
        <v>127</v>
      </c>
      <c r="B34" s="91"/>
      <c r="C34" s="91"/>
      <c r="D34" s="84"/>
    </row>
    <row r="35" spans="1:12" x14ac:dyDescent="0.3">
      <c r="A35" s="86" t="s">
        <v>128</v>
      </c>
      <c r="B35" s="91"/>
      <c r="C35" s="84"/>
      <c r="D35" s="84"/>
    </row>
    <row r="36" spans="1:12" x14ac:dyDescent="0.3">
      <c r="A36" s="106" t="s">
        <v>129</v>
      </c>
      <c r="B36" s="107">
        <f>SUM(B30:B33)</f>
        <v>67932.600000000006</v>
      </c>
      <c r="C36" s="84"/>
      <c r="D36" s="84"/>
      <c r="K36" s="17"/>
      <c r="L36" s="68"/>
    </row>
    <row r="37" spans="1:12" x14ac:dyDescent="0.3">
      <c r="B37" s="84"/>
      <c r="C37" s="84"/>
      <c r="D37" s="84"/>
    </row>
    <row r="38" spans="1:12" x14ac:dyDescent="0.3">
      <c r="B38" s="84"/>
      <c r="C38" s="84"/>
      <c r="D38" s="84"/>
      <c r="K38" s="17"/>
    </row>
    <row r="39" spans="1:12" x14ac:dyDescent="0.3">
      <c r="B39" s="84"/>
      <c r="C39" s="84"/>
      <c r="D39" s="84"/>
      <c r="K39" s="17"/>
      <c r="L39" s="69"/>
    </row>
    <row r="40" spans="1:12" x14ac:dyDescent="0.3">
      <c r="B40" s="84"/>
      <c r="C40" s="84"/>
      <c r="D40" s="84"/>
      <c r="K40" s="17"/>
      <c r="L40" s="69"/>
    </row>
    <row r="41" spans="1:12" x14ac:dyDescent="0.3">
      <c r="B41" s="84"/>
      <c r="C41" s="84"/>
      <c r="D41" s="84"/>
      <c r="K41" s="17"/>
      <c r="L41" s="69"/>
    </row>
    <row r="42" spans="1:12" x14ac:dyDescent="0.3">
      <c r="B42" s="84"/>
      <c r="C42" s="84"/>
      <c r="D42" s="84"/>
      <c r="K42" s="17"/>
      <c r="L42" s="68"/>
    </row>
    <row r="43" spans="1:12" x14ac:dyDescent="0.3">
      <c r="B43" s="84"/>
      <c r="C43" s="84"/>
      <c r="D43" s="84"/>
      <c r="K43" s="17"/>
      <c r="L43" s="178"/>
    </row>
    <row r="44" spans="1:12" x14ac:dyDescent="0.3">
      <c r="B44" s="84"/>
      <c r="C44" s="84"/>
      <c r="D44" s="84"/>
    </row>
    <row r="45" spans="1:12" x14ac:dyDescent="0.3">
      <c r="B45" s="84"/>
      <c r="C45" s="84"/>
      <c r="D45" s="84"/>
    </row>
    <row r="46" spans="1:12" x14ac:dyDescent="0.3">
      <c r="B46" s="84"/>
      <c r="C46" s="84"/>
      <c r="D46" s="84"/>
    </row>
    <row r="47" spans="1:12" x14ac:dyDescent="0.3">
      <c r="B47" s="84"/>
      <c r="C47" s="84"/>
      <c r="D47" s="84"/>
      <c r="H47" s="86"/>
      <c r="I47" s="86"/>
      <c r="J47" s="86"/>
    </row>
    <row r="48" spans="1:12" x14ac:dyDescent="0.3">
      <c r="B48" s="84"/>
      <c r="C48" s="84"/>
      <c r="D48" s="84"/>
    </row>
    <row r="49" spans="1:11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11" x14ac:dyDescent="0.3">
      <c r="A50" s="85" t="s">
        <v>135</v>
      </c>
      <c r="B50" s="111"/>
      <c r="C50" s="111"/>
      <c r="D50" s="111"/>
      <c r="E50" s="114"/>
    </row>
    <row r="51" spans="1:11" x14ac:dyDescent="0.3">
      <c r="A51" s="86" t="s">
        <v>136</v>
      </c>
      <c r="B51" s="111">
        <v>427.31</v>
      </c>
      <c r="C51" s="111">
        <v>427.31</v>
      </c>
      <c r="D51" s="111"/>
      <c r="E51" s="115">
        <v>400</v>
      </c>
    </row>
    <row r="52" spans="1:11" x14ac:dyDescent="0.3">
      <c r="A52" s="86" t="s">
        <v>137</v>
      </c>
      <c r="B52" s="111">
        <v>15063.38</v>
      </c>
      <c r="C52" s="111">
        <v>15063.38</v>
      </c>
      <c r="D52" s="111"/>
      <c r="E52" s="115">
        <v>16300</v>
      </c>
    </row>
    <row r="53" spans="1:11" x14ac:dyDescent="0.3">
      <c r="A53" s="86" t="s">
        <v>138</v>
      </c>
      <c r="B53" s="111">
        <v>420</v>
      </c>
      <c r="C53" s="111">
        <v>420</v>
      </c>
      <c r="D53" s="111"/>
      <c r="E53" s="115">
        <v>420</v>
      </c>
    </row>
    <row r="54" spans="1:11" x14ac:dyDescent="0.3">
      <c r="A54" s="86" t="s">
        <v>139</v>
      </c>
      <c r="B54" s="111"/>
      <c r="C54" s="111"/>
      <c r="D54" s="111"/>
      <c r="E54" s="115">
        <v>200</v>
      </c>
    </row>
    <row r="55" spans="1:11" x14ac:dyDescent="0.3">
      <c r="A55" s="86" t="s">
        <v>228</v>
      </c>
      <c r="B55" s="111">
        <v>3732.58</v>
      </c>
      <c r="C55" s="111">
        <v>3732.58</v>
      </c>
      <c r="D55" s="111"/>
      <c r="E55" s="115">
        <v>4000</v>
      </c>
    </row>
    <row r="56" spans="1:11" x14ac:dyDescent="0.3">
      <c r="A56" s="86" t="s">
        <v>229</v>
      </c>
      <c r="B56" s="111">
        <v>937.41</v>
      </c>
      <c r="C56" s="111">
        <v>937.41</v>
      </c>
      <c r="D56" s="111"/>
      <c r="E56" s="115"/>
    </row>
    <row r="57" spans="1:11" x14ac:dyDescent="0.3">
      <c r="A57" s="86"/>
      <c r="B57" s="111"/>
      <c r="C57" s="111"/>
      <c r="D57" s="111"/>
      <c r="E57" s="115"/>
    </row>
    <row r="58" spans="1:11" x14ac:dyDescent="0.3">
      <c r="A58" s="85" t="s">
        <v>140</v>
      </c>
      <c r="B58" s="111"/>
      <c r="C58" s="111"/>
      <c r="D58" s="111"/>
      <c r="E58" s="115"/>
    </row>
    <row r="59" spans="1:11" x14ac:dyDescent="0.3">
      <c r="A59" s="86" t="s">
        <v>141</v>
      </c>
      <c r="B59" s="111">
        <v>131.57</v>
      </c>
      <c r="C59" s="111">
        <v>131.57</v>
      </c>
      <c r="D59" s="111"/>
      <c r="E59" s="115">
        <v>200</v>
      </c>
    </row>
    <row r="60" spans="1:11" x14ac:dyDescent="0.3">
      <c r="A60" s="86" t="s">
        <v>142</v>
      </c>
      <c r="B60" s="111">
        <v>738</v>
      </c>
      <c r="C60" s="111">
        <v>622</v>
      </c>
      <c r="D60" s="111">
        <v>123</v>
      </c>
      <c r="E60" s="115">
        <v>500</v>
      </c>
    </row>
    <row r="61" spans="1:11" x14ac:dyDescent="0.3">
      <c r="A61" s="86"/>
      <c r="B61" s="111"/>
      <c r="C61" s="111"/>
      <c r="D61" s="111"/>
      <c r="E61" s="115"/>
    </row>
    <row r="62" spans="1:11" x14ac:dyDescent="0.3">
      <c r="A62" s="85" t="s">
        <v>143</v>
      </c>
      <c r="B62" s="111"/>
      <c r="C62" s="111"/>
      <c r="D62" s="111"/>
      <c r="E62" s="115"/>
      <c r="K62" s="17"/>
    </row>
    <row r="63" spans="1:11" x14ac:dyDescent="0.3">
      <c r="A63" s="86" t="s">
        <v>144</v>
      </c>
      <c r="B63" s="111">
        <v>160</v>
      </c>
      <c r="C63" s="111">
        <v>160</v>
      </c>
      <c r="D63" s="111"/>
      <c r="E63" s="115">
        <v>200</v>
      </c>
    </row>
    <row r="64" spans="1:11" x14ac:dyDescent="0.3">
      <c r="A64" s="86" t="s">
        <v>145</v>
      </c>
      <c r="B64" s="111">
        <v>378</v>
      </c>
      <c r="C64" s="111">
        <v>315</v>
      </c>
      <c r="D64" s="111">
        <v>63</v>
      </c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113.57</v>
      </c>
      <c r="C67" s="111">
        <v>113.57</v>
      </c>
      <c r="D67" s="111"/>
      <c r="E67" s="115">
        <v>150</v>
      </c>
    </row>
    <row r="68" spans="1:5" x14ac:dyDescent="0.3">
      <c r="A68" s="86" t="s">
        <v>147</v>
      </c>
      <c r="B68" s="111">
        <v>2848.72</v>
      </c>
      <c r="C68" s="111">
        <v>2848.72</v>
      </c>
      <c r="D68" s="111"/>
      <c r="E68" s="115">
        <v>3500</v>
      </c>
    </row>
    <row r="69" spans="1:5" x14ac:dyDescent="0.3">
      <c r="A69" s="86" t="s">
        <v>148</v>
      </c>
      <c r="B69" s="111">
        <v>675.82</v>
      </c>
      <c r="C69" s="111">
        <v>675.82</v>
      </c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265</v>
      </c>
      <c r="C71" s="111">
        <v>265</v>
      </c>
      <c r="D71" s="111"/>
      <c r="E71" s="115">
        <v>150</v>
      </c>
    </row>
    <row r="72" spans="1:5" x14ac:dyDescent="0.3">
      <c r="A72" s="86" t="s">
        <v>151</v>
      </c>
      <c r="B72" s="111">
        <v>105</v>
      </c>
      <c r="C72" s="111">
        <v>105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>
        <v>200</v>
      </c>
      <c r="C80" s="111">
        <v>200</v>
      </c>
      <c r="D80" s="111"/>
      <c r="E80" s="115">
        <v>220</v>
      </c>
    </row>
    <row r="81" spans="1:5" x14ac:dyDescent="0.3">
      <c r="A81" s="86" t="s">
        <v>160</v>
      </c>
      <c r="B81" s="111">
        <v>52</v>
      </c>
      <c r="C81" s="111">
        <v>52</v>
      </c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>
        <v>425</v>
      </c>
      <c r="C85" s="111">
        <v>425</v>
      </c>
      <c r="D85" s="111"/>
      <c r="E85" s="115">
        <v>425</v>
      </c>
    </row>
    <row r="86" spans="1:5" x14ac:dyDescent="0.3">
      <c r="A86" s="86" t="s">
        <v>164</v>
      </c>
      <c r="B86" s="111">
        <v>425</v>
      </c>
      <c r="C86" s="111">
        <v>425</v>
      </c>
      <c r="D86" s="111"/>
      <c r="E86" s="115">
        <v>425</v>
      </c>
    </row>
    <row r="87" spans="1:5" x14ac:dyDescent="0.3">
      <c r="A87" s="86" t="s">
        <v>165</v>
      </c>
      <c r="B87" s="111">
        <v>425</v>
      </c>
      <c r="C87" s="111">
        <v>425</v>
      </c>
      <c r="D87" s="111"/>
      <c r="E87" s="115">
        <v>425</v>
      </c>
    </row>
    <row r="88" spans="1:5" x14ac:dyDescent="0.3">
      <c r="A88" s="86" t="s">
        <v>166</v>
      </c>
      <c r="B88" s="111">
        <v>425</v>
      </c>
      <c r="C88" s="111">
        <v>425</v>
      </c>
      <c r="D88" s="111"/>
      <c r="E88" s="115">
        <v>425</v>
      </c>
    </row>
    <row r="89" spans="1:5" x14ac:dyDescent="0.3">
      <c r="A89" s="86" t="s">
        <v>167</v>
      </c>
      <c r="B89" s="111">
        <v>425</v>
      </c>
      <c r="C89" s="111">
        <v>425</v>
      </c>
      <c r="D89" s="111"/>
      <c r="E89" s="115">
        <v>425</v>
      </c>
    </row>
    <row r="90" spans="1:5" x14ac:dyDescent="0.3">
      <c r="A90" s="86" t="s">
        <v>168</v>
      </c>
      <c r="B90" s="111">
        <v>425</v>
      </c>
      <c r="C90" s="111">
        <v>425</v>
      </c>
      <c r="D90" s="111"/>
      <c r="E90" s="115">
        <v>425</v>
      </c>
    </row>
    <row r="91" spans="1:5" x14ac:dyDescent="0.3">
      <c r="A91" s="86" t="s">
        <v>169</v>
      </c>
      <c r="B91" s="111">
        <v>19.989999999999998</v>
      </c>
      <c r="C91" s="111">
        <v>19.989999999999998</v>
      </c>
      <c r="D91" s="111"/>
      <c r="E91" s="115">
        <v>25</v>
      </c>
    </row>
    <row r="92" spans="1:5" x14ac:dyDescent="0.3">
      <c r="A92" s="86" t="s">
        <v>170</v>
      </c>
      <c r="B92" s="111">
        <v>275</v>
      </c>
      <c r="C92" s="111">
        <v>275</v>
      </c>
      <c r="D92" s="111"/>
      <c r="E92" s="115">
        <v>275</v>
      </c>
    </row>
    <row r="93" spans="1:5" x14ac:dyDescent="0.3">
      <c r="A93" s="86" t="s">
        <v>171</v>
      </c>
      <c r="B93" s="111">
        <v>925</v>
      </c>
      <c r="C93" s="111">
        <v>925</v>
      </c>
      <c r="D93" s="111"/>
      <c r="E93" s="115">
        <v>925</v>
      </c>
    </row>
    <row r="94" spans="1:5" x14ac:dyDescent="0.3">
      <c r="A94" s="86" t="s">
        <v>172</v>
      </c>
      <c r="B94" s="111">
        <v>425</v>
      </c>
      <c r="C94" s="111">
        <v>425</v>
      </c>
      <c r="D94" s="111"/>
      <c r="E94" s="115">
        <v>425</v>
      </c>
    </row>
    <row r="95" spans="1:5" x14ac:dyDescent="0.3">
      <c r="A95" s="86" t="s">
        <v>173</v>
      </c>
      <c r="B95" s="111">
        <v>120</v>
      </c>
      <c r="C95" s="111">
        <v>120</v>
      </c>
      <c r="D95" s="111"/>
      <c r="E95" s="115">
        <v>120</v>
      </c>
    </row>
    <row r="96" spans="1:5" x14ac:dyDescent="0.3">
      <c r="A96" s="86" t="s">
        <v>174</v>
      </c>
      <c r="B96" s="111">
        <v>120</v>
      </c>
      <c r="C96" s="111">
        <v>120</v>
      </c>
      <c r="D96" s="111"/>
      <c r="E96" s="115">
        <v>120</v>
      </c>
    </row>
    <row r="97" spans="1:9" x14ac:dyDescent="0.3">
      <c r="A97" s="86" t="s">
        <v>175</v>
      </c>
      <c r="B97" s="111">
        <v>84.25</v>
      </c>
      <c r="C97" s="111">
        <v>84.25</v>
      </c>
      <c r="D97" s="111"/>
      <c r="E97" s="115">
        <v>100</v>
      </c>
    </row>
    <row r="98" spans="1:9" x14ac:dyDescent="0.3">
      <c r="A98" s="86"/>
      <c r="B98" s="111"/>
      <c r="C98" s="111"/>
      <c r="D98" s="111"/>
      <c r="E98" s="115"/>
    </row>
    <row r="99" spans="1:9" x14ac:dyDescent="0.3">
      <c r="A99" s="86" t="s">
        <v>176</v>
      </c>
      <c r="B99" s="111"/>
      <c r="C99" s="111"/>
      <c r="E99" s="115">
        <v>600</v>
      </c>
    </row>
    <row r="100" spans="1:9" x14ac:dyDescent="0.3">
      <c r="A100" s="86" t="s">
        <v>177</v>
      </c>
      <c r="B100" s="111">
        <v>500</v>
      </c>
      <c r="C100" s="111">
        <v>500</v>
      </c>
      <c r="E100" s="115">
        <v>500</v>
      </c>
    </row>
    <row r="101" spans="1:9" x14ac:dyDescent="0.3">
      <c r="A101" s="86" t="s">
        <v>232</v>
      </c>
      <c r="B101" s="111"/>
      <c r="C101" s="111"/>
      <c r="E101" s="115">
        <v>600</v>
      </c>
    </row>
    <row r="102" spans="1:9" x14ac:dyDescent="0.3">
      <c r="A102" s="86" t="s">
        <v>422</v>
      </c>
      <c r="B102" s="111">
        <v>200</v>
      </c>
      <c r="C102" s="111">
        <v>200</v>
      </c>
      <c r="E102" s="115"/>
    </row>
    <row r="103" spans="1:9" x14ac:dyDescent="0.3">
      <c r="A103" s="86"/>
      <c r="B103" s="111"/>
      <c r="C103" s="111"/>
      <c r="E103" s="115"/>
    </row>
    <row r="104" spans="1:9" x14ac:dyDescent="0.3">
      <c r="A104" s="85" t="s">
        <v>178</v>
      </c>
      <c r="B104" s="111"/>
      <c r="C104" s="111"/>
      <c r="D104" s="111"/>
      <c r="E104" s="115"/>
    </row>
    <row r="105" spans="1:9" x14ac:dyDescent="0.3">
      <c r="A105" s="86" t="s">
        <v>233</v>
      </c>
      <c r="B105" s="111">
        <v>161.26</v>
      </c>
      <c r="C105" s="111">
        <v>134.38</v>
      </c>
      <c r="D105" s="111">
        <v>26.88</v>
      </c>
      <c r="E105" s="115">
        <v>300</v>
      </c>
      <c r="H105" s="111"/>
      <c r="I105" s="111"/>
    </row>
    <row r="106" spans="1:9" x14ac:dyDescent="0.3">
      <c r="A106" s="86" t="s">
        <v>179</v>
      </c>
      <c r="B106" s="111">
        <v>240</v>
      </c>
      <c r="C106" s="111">
        <v>200</v>
      </c>
      <c r="D106" s="111">
        <v>40</v>
      </c>
      <c r="E106" s="115">
        <v>300</v>
      </c>
    </row>
    <row r="107" spans="1:9" x14ac:dyDescent="0.3">
      <c r="A107" s="86" t="s">
        <v>180</v>
      </c>
      <c r="B107" s="111"/>
      <c r="C107" s="111"/>
      <c r="D107" s="111"/>
      <c r="E107" s="115"/>
    </row>
    <row r="108" spans="1:9" x14ac:dyDescent="0.3">
      <c r="A108" s="86" t="s">
        <v>181</v>
      </c>
      <c r="B108" s="111">
        <v>193.08</v>
      </c>
      <c r="C108" s="111">
        <v>160.88</v>
      </c>
      <c r="D108" s="111">
        <v>32.200000000000003</v>
      </c>
      <c r="E108" s="115">
        <v>220</v>
      </c>
    </row>
    <row r="109" spans="1:9" x14ac:dyDescent="0.3">
      <c r="A109" s="86" t="s">
        <v>182</v>
      </c>
      <c r="B109" s="111">
        <v>500</v>
      </c>
      <c r="C109" s="111">
        <v>500</v>
      </c>
      <c r="D109" s="111"/>
      <c r="E109" s="115">
        <v>500</v>
      </c>
    </row>
    <row r="110" spans="1:9" x14ac:dyDescent="0.3">
      <c r="A110" s="86" t="s">
        <v>183</v>
      </c>
      <c r="B110" s="111">
        <v>156</v>
      </c>
      <c r="C110" s="111">
        <v>130</v>
      </c>
      <c r="D110" s="111">
        <v>26</v>
      </c>
      <c r="E110" s="115">
        <v>220</v>
      </c>
    </row>
    <row r="111" spans="1:9" x14ac:dyDescent="0.3">
      <c r="A111" s="86" t="s">
        <v>416</v>
      </c>
      <c r="B111" s="111">
        <v>219.99</v>
      </c>
      <c r="C111" s="111">
        <v>219.99</v>
      </c>
      <c r="D111" s="111"/>
      <c r="E111" s="115"/>
    </row>
    <row r="112" spans="1:9" x14ac:dyDescent="0.3">
      <c r="E112" s="115"/>
    </row>
    <row r="113" spans="1:5" x14ac:dyDescent="0.3">
      <c r="A113" s="85" t="s">
        <v>184</v>
      </c>
      <c r="B113" s="111"/>
      <c r="C113" s="111"/>
      <c r="D113" s="111"/>
      <c r="E113" s="115"/>
    </row>
    <row r="114" spans="1:5" x14ac:dyDescent="0.3">
      <c r="A114" s="86" t="s">
        <v>185</v>
      </c>
      <c r="B114" s="111">
        <v>2340</v>
      </c>
      <c r="C114" s="111">
        <v>1950</v>
      </c>
      <c r="D114" s="111">
        <v>390</v>
      </c>
      <c r="E114" s="115">
        <v>1800</v>
      </c>
    </row>
    <row r="115" spans="1:5" x14ac:dyDescent="0.3">
      <c r="A115" s="86" t="s">
        <v>186</v>
      </c>
      <c r="B115" s="111"/>
      <c r="C115" s="111"/>
      <c r="D115" s="111"/>
      <c r="E115" s="115"/>
    </row>
    <row r="116" spans="1:5" x14ac:dyDescent="0.3">
      <c r="A116" s="86" t="s">
        <v>187</v>
      </c>
      <c r="B116" s="111">
        <v>5032.5</v>
      </c>
      <c r="C116" s="111">
        <v>5032.5</v>
      </c>
      <c r="D116" s="111"/>
      <c r="E116" s="115">
        <v>5032.5</v>
      </c>
    </row>
    <row r="117" spans="1:5" x14ac:dyDescent="0.3">
      <c r="A117" s="86" t="s">
        <v>188</v>
      </c>
      <c r="B117" s="111">
        <v>360</v>
      </c>
      <c r="C117" s="111">
        <v>360</v>
      </c>
      <c r="D117" s="111"/>
      <c r="E117" s="115">
        <v>360</v>
      </c>
    </row>
    <row r="118" spans="1:5" x14ac:dyDescent="0.3">
      <c r="A118" s="86" t="s">
        <v>414</v>
      </c>
      <c r="B118" s="111">
        <v>80</v>
      </c>
      <c r="C118" s="111">
        <v>80</v>
      </c>
      <c r="D118" s="111"/>
      <c r="E118" s="115"/>
    </row>
    <row r="119" spans="1:5" x14ac:dyDescent="0.3">
      <c r="A119" s="86" t="s">
        <v>234</v>
      </c>
      <c r="B119" s="111">
        <v>533.59</v>
      </c>
      <c r="C119" s="111">
        <v>444.66</v>
      </c>
      <c r="D119" s="111">
        <v>88.93</v>
      </c>
      <c r="E119" s="115">
        <v>200</v>
      </c>
    </row>
    <row r="120" spans="1:5" x14ac:dyDescent="0.3">
      <c r="A120" s="86" t="s">
        <v>189</v>
      </c>
      <c r="B120" s="111">
        <v>188.49</v>
      </c>
      <c r="C120" s="111">
        <v>188.49</v>
      </c>
      <c r="D120" s="111"/>
      <c r="E120" s="115">
        <v>200</v>
      </c>
    </row>
    <row r="121" spans="1:5" x14ac:dyDescent="0.3">
      <c r="A121" s="86" t="s">
        <v>190</v>
      </c>
      <c r="B121" s="111"/>
      <c r="C121" s="111"/>
      <c r="D121" s="111"/>
      <c r="E121" s="115">
        <v>100</v>
      </c>
    </row>
    <row r="122" spans="1:5" x14ac:dyDescent="0.3">
      <c r="A122" s="86" t="s">
        <v>191</v>
      </c>
      <c r="B122" s="111"/>
      <c r="C122" s="111"/>
      <c r="D122" s="111"/>
      <c r="E122" s="115"/>
    </row>
    <row r="123" spans="1:5" x14ac:dyDescent="0.3">
      <c r="A123" s="86" t="s">
        <v>192</v>
      </c>
      <c r="B123" s="111"/>
      <c r="C123" s="111"/>
      <c r="D123" s="111"/>
      <c r="E123" s="115"/>
    </row>
    <row r="124" spans="1:5" x14ac:dyDescent="0.3">
      <c r="A124" s="86" t="s">
        <v>193</v>
      </c>
      <c r="B124" s="111"/>
      <c r="C124" s="111"/>
      <c r="D124" s="111"/>
      <c r="E124" s="115"/>
    </row>
    <row r="125" spans="1:5" x14ac:dyDescent="0.3">
      <c r="A125" s="86" t="s">
        <v>194</v>
      </c>
      <c r="B125" s="111"/>
      <c r="C125" s="111"/>
      <c r="D125" s="111"/>
      <c r="E125" s="115">
        <v>300</v>
      </c>
    </row>
    <row r="126" spans="1:5" x14ac:dyDescent="0.3">
      <c r="A126" s="86" t="s">
        <v>195</v>
      </c>
      <c r="B126" s="111">
        <v>269.79000000000002</v>
      </c>
      <c r="C126" s="111">
        <v>224.56</v>
      </c>
      <c r="D126" s="111">
        <v>45.23</v>
      </c>
      <c r="E126" s="115">
        <v>100</v>
      </c>
    </row>
    <row r="127" spans="1:5" x14ac:dyDescent="0.3">
      <c r="A127" s="86" t="s">
        <v>196</v>
      </c>
      <c r="B127" s="111">
        <v>210</v>
      </c>
      <c r="C127" s="111">
        <v>210</v>
      </c>
      <c r="D127" s="111"/>
      <c r="E127" s="115">
        <v>400</v>
      </c>
    </row>
    <row r="128" spans="1:5" x14ac:dyDescent="0.3">
      <c r="E128" s="115"/>
    </row>
    <row r="129" spans="1:5" x14ac:dyDescent="0.3">
      <c r="A129" s="85" t="s">
        <v>197</v>
      </c>
      <c r="B129" s="111"/>
      <c r="C129" s="111"/>
      <c r="D129" s="111"/>
      <c r="E129" s="115"/>
    </row>
    <row r="130" spans="1:5" x14ac:dyDescent="0.3">
      <c r="A130" s="86" t="s">
        <v>198</v>
      </c>
      <c r="B130" s="111">
        <v>29</v>
      </c>
      <c r="C130" s="111">
        <v>29</v>
      </c>
      <c r="D130" s="111"/>
      <c r="E130" s="115">
        <v>200</v>
      </c>
    </row>
    <row r="131" spans="1:5" x14ac:dyDescent="0.3">
      <c r="A131" s="86" t="s">
        <v>199</v>
      </c>
      <c r="B131" s="111">
        <v>126</v>
      </c>
      <c r="C131" s="111">
        <v>126</v>
      </c>
      <c r="D131" s="111"/>
      <c r="E131" s="115"/>
    </row>
    <row r="132" spans="1:5" x14ac:dyDescent="0.3">
      <c r="A132" s="86"/>
      <c r="B132" s="111"/>
      <c r="C132" s="111"/>
      <c r="D132" s="111"/>
      <c r="E132" s="115"/>
    </row>
    <row r="133" spans="1:5" x14ac:dyDescent="0.3">
      <c r="A133" s="85" t="s">
        <v>200</v>
      </c>
      <c r="B133" s="111"/>
      <c r="C133" s="111"/>
      <c r="D133" s="111"/>
      <c r="E133" s="115"/>
    </row>
    <row r="134" spans="1:5" x14ac:dyDescent="0.3">
      <c r="A134" s="86" t="s">
        <v>202</v>
      </c>
      <c r="B134" s="111"/>
      <c r="C134" s="111"/>
      <c r="D134" s="111"/>
      <c r="E134" s="115">
        <v>200</v>
      </c>
    </row>
    <row r="135" spans="1:5" x14ac:dyDescent="0.3">
      <c r="A135" s="86" t="s">
        <v>477</v>
      </c>
      <c r="B135" s="111">
        <v>334</v>
      </c>
      <c r="C135" s="111">
        <v>334</v>
      </c>
      <c r="D135" s="111"/>
      <c r="E135" s="115"/>
    </row>
    <row r="136" spans="1:5" x14ac:dyDescent="0.3">
      <c r="A136" s="86" t="s">
        <v>488</v>
      </c>
      <c r="B136" s="111">
        <v>184.62</v>
      </c>
      <c r="C136" s="111">
        <v>153.85</v>
      </c>
      <c r="D136" s="111">
        <v>30.77</v>
      </c>
      <c r="E136" s="115"/>
    </row>
    <row r="137" spans="1:5" x14ac:dyDescent="0.3">
      <c r="A137" s="86" t="s">
        <v>204</v>
      </c>
      <c r="B137" s="111"/>
      <c r="C137" s="111"/>
      <c r="D137" s="111"/>
      <c r="E137" s="115"/>
    </row>
    <row r="138" spans="1:5" x14ac:dyDescent="0.3">
      <c r="A138" s="86" t="s">
        <v>235</v>
      </c>
      <c r="B138" s="111">
        <v>11.6</v>
      </c>
      <c r="C138" s="111">
        <v>11.6</v>
      </c>
      <c r="D138" s="111"/>
      <c r="E138" s="115">
        <v>50</v>
      </c>
    </row>
    <row r="139" spans="1:5" x14ac:dyDescent="0.3">
      <c r="A139" s="86" t="s">
        <v>236</v>
      </c>
      <c r="B139" s="111"/>
      <c r="C139" s="111"/>
      <c r="D139" s="111"/>
      <c r="E139" s="115">
        <v>50</v>
      </c>
    </row>
    <row r="140" spans="1:5" x14ac:dyDescent="0.3">
      <c r="A140" s="86" t="s">
        <v>205</v>
      </c>
      <c r="B140" s="111"/>
      <c r="C140" s="111"/>
      <c r="D140" s="111"/>
      <c r="E140" s="115">
        <v>40</v>
      </c>
    </row>
    <row r="141" spans="1:5" x14ac:dyDescent="0.3">
      <c r="A141" s="86" t="s">
        <v>206</v>
      </c>
      <c r="B141" s="111">
        <v>300</v>
      </c>
      <c r="C141" s="111">
        <v>250</v>
      </c>
      <c r="D141" s="111">
        <v>50</v>
      </c>
      <c r="E141" s="115">
        <v>150</v>
      </c>
    </row>
    <row r="142" spans="1:5" x14ac:dyDescent="0.3">
      <c r="A142" s="86" t="s">
        <v>207</v>
      </c>
      <c r="B142" s="111"/>
      <c r="C142" s="111"/>
      <c r="D142" s="111"/>
      <c r="E142" s="115"/>
    </row>
    <row r="143" spans="1:5" x14ac:dyDescent="0.3">
      <c r="A143" s="86" t="s">
        <v>208</v>
      </c>
      <c r="B143" s="111"/>
      <c r="C143" s="111"/>
      <c r="D143" s="111"/>
      <c r="E143" s="115"/>
    </row>
    <row r="144" spans="1:5" x14ac:dyDescent="0.3">
      <c r="A144" s="86" t="s">
        <v>209</v>
      </c>
      <c r="B144" s="111">
        <v>91.14</v>
      </c>
      <c r="C144" s="111">
        <v>75.95</v>
      </c>
      <c r="D144" s="111">
        <v>15.19</v>
      </c>
      <c r="E144" s="115">
        <v>3000</v>
      </c>
    </row>
    <row r="145" spans="1:8" x14ac:dyDescent="0.3">
      <c r="A145" s="86" t="s">
        <v>478</v>
      </c>
      <c r="B145" s="111">
        <v>35</v>
      </c>
      <c r="C145" s="111">
        <v>35</v>
      </c>
      <c r="D145" s="117"/>
      <c r="E145" s="115"/>
    </row>
    <row r="146" spans="1:8" x14ac:dyDescent="0.3">
      <c r="A146" s="86" t="s">
        <v>211</v>
      </c>
      <c r="B146" s="111"/>
      <c r="C146" s="111"/>
      <c r="D146" s="111"/>
      <c r="E146" s="115"/>
    </row>
    <row r="147" spans="1:8" x14ac:dyDescent="0.3">
      <c r="A147" s="86" t="s">
        <v>489</v>
      </c>
      <c r="B147" s="111">
        <v>3485.62</v>
      </c>
      <c r="C147" s="111">
        <v>3485.62</v>
      </c>
      <c r="D147" s="111"/>
      <c r="E147" s="115"/>
    </row>
    <row r="148" spans="1:8" x14ac:dyDescent="0.3">
      <c r="A148" s="86" t="s">
        <v>212</v>
      </c>
      <c r="B148" s="111"/>
      <c r="C148" s="111"/>
      <c r="D148" s="111"/>
      <c r="E148" s="115">
        <v>442</v>
      </c>
    </row>
    <row r="149" spans="1:8" x14ac:dyDescent="0.3">
      <c r="A149" s="86" t="s">
        <v>38</v>
      </c>
      <c r="B149" s="111">
        <v>45</v>
      </c>
      <c r="C149" s="111"/>
      <c r="D149" s="111"/>
      <c r="E149" s="115"/>
    </row>
    <row r="150" spans="1:8" x14ac:dyDescent="0.3">
      <c r="A150" s="86" t="s">
        <v>213</v>
      </c>
      <c r="B150" s="111"/>
      <c r="C150" s="111"/>
      <c r="D150" s="111"/>
      <c r="E150" s="115" t="s">
        <v>277</v>
      </c>
    </row>
    <row r="151" spans="1:8" x14ac:dyDescent="0.3">
      <c r="A151" s="86" t="s">
        <v>214</v>
      </c>
      <c r="B151" s="111"/>
      <c r="C151" s="111"/>
      <c r="D151" s="111"/>
      <c r="E151" s="118">
        <v>100</v>
      </c>
    </row>
    <row r="152" spans="1:8" x14ac:dyDescent="0.3">
      <c r="A152" s="86" t="s">
        <v>215</v>
      </c>
      <c r="B152" s="111"/>
      <c r="C152" s="111"/>
      <c r="D152" s="111"/>
      <c r="E152" s="115"/>
    </row>
    <row r="153" spans="1:8" x14ac:dyDescent="0.3">
      <c r="A153" s="86" t="s">
        <v>216</v>
      </c>
      <c r="B153" s="111"/>
      <c r="C153" s="111"/>
      <c r="D153" s="111"/>
      <c r="E153" s="115"/>
    </row>
    <row r="154" spans="1:8" x14ac:dyDescent="0.3">
      <c r="A154" s="86" t="s">
        <v>217</v>
      </c>
      <c r="B154" s="111"/>
      <c r="C154" s="111"/>
      <c r="D154" s="111"/>
      <c r="E154" s="115"/>
    </row>
    <row r="155" spans="1:8" x14ac:dyDescent="0.3">
      <c r="A155" s="86" t="s">
        <v>237</v>
      </c>
      <c r="B155" s="111"/>
      <c r="C155" s="111"/>
      <c r="D155" s="111"/>
      <c r="E155" s="115"/>
      <c r="H155" s="119"/>
    </row>
    <row r="156" spans="1:8" x14ac:dyDescent="0.3">
      <c r="A156" s="86" t="s">
        <v>238</v>
      </c>
      <c r="B156" s="111">
        <v>48.94</v>
      </c>
      <c r="C156" s="111">
        <v>40.78</v>
      </c>
      <c r="D156" s="111">
        <v>8.16</v>
      </c>
      <c r="E156" s="115">
        <v>1000</v>
      </c>
      <c r="H156" s="119"/>
    </row>
    <row r="157" spans="1:8" x14ac:dyDescent="0.3">
      <c r="A157" s="86" t="s">
        <v>218</v>
      </c>
      <c r="B157" s="111"/>
      <c r="C157" s="111"/>
      <c r="D157" s="111"/>
      <c r="E157" s="115">
        <v>100</v>
      </c>
    </row>
    <row r="158" spans="1:8" x14ac:dyDescent="0.3">
      <c r="A158" s="120" t="s">
        <v>219</v>
      </c>
      <c r="B158" s="121"/>
      <c r="C158" s="121"/>
      <c r="D158" s="111"/>
      <c r="E158" s="115"/>
    </row>
    <row r="159" spans="1:8" x14ac:dyDescent="0.3">
      <c r="A159" s="85" t="s">
        <v>220</v>
      </c>
      <c r="B159" s="122">
        <f>SUM(B51:B158)</f>
        <v>47802.36</v>
      </c>
      <c r="C159" s="122">
        <f t="shared" ref="C159:E159" si="0">SUM(C51:C158)</f>
        <v>46679.859999999993</v>
      </c>
      <c r="D159" s="122">
        <f t="shared" si="0"/>
        <v>1084.5000000000002</v>
      </c>
      <c r="E159" s="122">
        <f t="shared" si="0"/>
        <v>50719.5</v>
      </c>
    </row>
    <row r="160" spans="1:8" x14ac:dyDescent="0.3">
      <c r="A160" s="135"/>
      <c r="B160" s="136"/>
      <c r="C160" s="136"/>
      <c r="D160" s="137"/>
      <c r="E160" s="137"/>
    </row>
    <row r="161" spans="1:5" x14ac:dyDescent="0.3">
      <c r="A161" s="85" t="s">
        <v>221</v>
      </c>
      <c r="B161" s="111"/>
      <c r="C161" s="111"/>
      <c r="D161" s="111"/>
      <c r="E161" s="123"/>
    </row>
    <row r="162" spans="1:5" x14ac:dyDescent="0.3">
      <c r="A162" s="127" t="s">
        <v>239</v>
      </c>
      <c r="B162" s="111"/>
      <c r="C162" s="111"/>
      <c r="D162" s="111"/>
      <c r="E162" s="115"/>
    </row>
    <row r="163" spans="1:5" x14ac:dyDescent="0.3">
      <c r="A163" s="86" t="s">
        <v>240</v>
      </c>
      <c r="B163" s="89"/>
      <c r="C163" s="111"/>
      <c r="D163" s="111"/>
      <c r="E163" s="115"/>
    </row>
    <row r="164" spans="1:5" x14ac:dyDescent="0.3">
      <c r="A164" s="86" t="s">
        <v>28</v>
      </c>
      <c r="B164" s="89"/>
      <c r="C164" s="111"/>
      <c r="D164" s="111"/>
      <c r="E164" s="115"/>
    </row>
    <row r="165" spans="1:5" x14ac:dyDescent="0.3">
      <c r="A165" s="86"/>
      <c r="B165" s="86"/>
      <c r="E165" s="124"/>
    </row>
    <row r="166" spans="1:5" x14ac:dyDescent="0.3">
      <c r="A166" s="85" t="s">
        <v>78</v>
      </c>
      <c r="B166" s="86"/>
      <c r="E166" s="124"/>
    </row>
    <row r="167" spans="1:5" x14ac:dyDescent="0.3">
      <c r="A167" s="86" t="s">
        <v>39</v>
      </c>
      <c r="B167" s="131">
        <v>1249.43</v>
      </c>
      <c r="C167" s="192">
        <v>1249.43</v>
      </c>
      <c r="E167" s="124"/>
    </row>
    <row r="168" spans="1:5" x14ac:dyDescent="0.3">
      <c r="A168" s="86" t="s">
        <v>518</v>
      </c>
      <c r="B168" s="86">
        <v>494.91</v>
      </c>
      <c r="C168" s="192">
        <v>494.41</v>
      </c>
      <c r="E168" s="124"/>
    </row>
    <row r="169" spans="1:5" x14ac:dyDescent="0.3">
      <c r="A169" s="86" t="s">
        <v>250</v>
      </c>
      <c r="B169" s="86"/>
      <c r="E169" s="130">
        <v>200</v>
      </c>
    </row>
    <row r="170" spans="1:5" x14ac:dyDescent="0.3">
      <c r="A170" s="86"/>
      <c r="B170" s="86"/>
      <c r="E170" s="129"/>
    </row>
    <row r="171" spans="1:5" x14ac:dyDescent="0.3">
      <c r="A171" s="85" t="s">
        <v>241</v>
      </c>
      <c r="B171" s="86"/>
      <c r="E171" s="124"/>
    </row>
    <row r="172" spans="1:5" x14ac:dyDescent="0.3">
      <c r="A172" s="86" t="s">
        <v>19</v>
      </c>
      <c r="B172" s="86"/>
      <c r="E172" s="124"/>
    </row>
    <row r="173" spans="1:5" x14ac:dyDescent="0.3">
      <c r="A173" s="86" t="s">
        <v>223</v>
      </c>
      <c r="B173" s="89"/>
      <c r="C173" s="111"/>
      <c r="D173" s="111"/>
      <c r="E173" s="115"/>
    </row>
    <row r="174" spans="1:5" x14ac:dyDescent="0.3">
      <c r="A174" s="86"/>
      <c r="B174" s="89"/>
      <c r="C174" s="111"/>
      <c r="D174" s="111"/>
      <c r="E174" s="115"/>
    </row>
    <row r="175" spans="1:5" x14ac:dyDescent="0.3">
      <c r="A175" s="85" t="s">
        <v>242</v>
      </c>
      <c r="B175" s="89"/>
      <c r="C175" s="111"/>
      <c r="D175" s="111"/>
      <c r="E175" s="115"/>
    </row>
    <row r="176" spans="1:5" x14ac:dyDescent="0.3">
      <c r="A176" s="86" t="s">
        <v>224</v>
      </c>
      <c r="B176" s="89"/>
      <c r="C176" s="111"/>
      <c r="D176" s="111"/>
      <c r="E176" s="115"/>
    </row>
    <row r="177" spans="1:6" x14ac:dyDescent="0.3">
      <c r="A177" s="86" t="s">
        <v>225</v>
      </c>
      <c r="B177" s="89">
        <v>10620</v>
      </c>
      <c r="C177" s="111">
        <v>10620</v>
      </c>
      <c r="D177" s="111"/>
      <c r="E177" s="115"/>
    </row>
    <row r="178" spans="1:6" x14ac:dyDescent="0.3">
      <c r="A178" s="86" t="s">
        <v>413</v>
      </c>
      <c r="B178" s="89">
        <v>666.9</v>
      </c>
      <c r="C178" s="111">
        <v>555.75</v>
      </c>
      <c r="D178" s="111">
        <v>111.15</v>
      </c>
      <c r="E178" s="115"/>
    </row>
    <row r="179" spans="1:6" x14ac:dyDescent="0.3">
      <c r="A179" s="86" t="s">
        <v>420</v>
      </c>
      <c r="B179" s="89">
        <v>150</v>
      </c>
      <c r="C179" s="111">
        <v>150</v>
      </c>
      <c r="D179" s="111"/>
      <c r="E179" s="115"/>
    </row>
    <row r="180" spans="1:6" x14ac:dyDescent="0.3">
      <c r="A180" s="86"/>
      <c r="B180" s="89"/>
      <c r="C180" s="111"/>
      <c r="D180" s="111"/>
      <c r="E180" s="115"/>
    </row>
    <row r="181" spans="1:6" x14ac:dyDescent="0.3">
      <c r="A181" s="85" t="s">
        <v>243</v>
      </c>
      <c r="B181" s="89"/>
      <c r="C181" s="111"/>
      <c r="D181" s="111"/>
      <c r="E181" s="115"/>
    </row>
    <row r="182" spans="1:6" x14ac:dyDescent="0.3">
      <c r="A182" s="86" t="s">
        <v>244</v>
      </c>
      <c r="B182" s="89"/>
      <c r="C182" s="111"/>
      <c r="D182" s="111"/>
      <c r="E182" s="115"/>
    </row>
    <row r="183" spans="1:6" x14ac:dyDescent="0.3">
      <c r="A183" s="86" t="s">
        <v>245</v>
      </c>
      <c r="B183" s="89"/>
      <c r="C183" s="111"/>
      <c r="D183" s="111"/>
      <c r="E183" s="115"/>
    </row>
    <row r="184" spans="1:6" x14ac:dyDescent="0.3">
      <c r="A184" s="86" t="s">
        <v>419</v>
      </c>
      <c r="B184" s="89">
        <v>1900</v>
      </c>
      <c r="C184" s="111">
        <v>1900</v>
      </c>
      <c r="D184" s="111"/>
      <c r="E184" s="115"/>
    </row>
    <row r="185" spans="1:6" x14ac:dyDescent="0.3">
      <c r="A185" s="86" t="s">
        <v>246</v>
      </c>
      <c r="B185" s="89">
        <v>940.82</v>
      </c>
      <c r="C185" s="117">
        <v>940.82</v>
      </c>
      <c r="D185" s="117"/>
      <c r="E185" s="115"/>
    </row>
    <row r="186" spans="1:6" x14ac:dyDescent="0.3">
      <c r="A186" s="86"/>
      <c r="B186" s="88"/>
      <c r="C186" s="122"/>
      <c r="D186" s="122"/>
      <c r="E186" s="115"/>
    </row>
    <row r="187" spans="1:6" x14ac:dyDescent="0.3">
      <c r="A187" s="85" t="s">
        <v>247</v>
      </c>
      <c r="B187" s="86"/>
      <c r="C187" s="117"/>
      <c r="D187" s="117"/>
      <c r="E187" s="115"/>
    </row>
    <row r="188" spans="1:6" x14ac:dyDescent="0.3">
      <c r="A188" s="86" t="s">
        <v>248</v>
      </c>
      <c r="B188" s="86"/>
      <c r="C188" s="117"/>
      <c r="D188" s="125"/>
      <c r="E188" s="115"/>
    </row>
    <row r="189" spans="1:6" x14ac:dyDescent="0.3">
      <c r="A189" s="85" t="s">
        <v>249</v>
      </c>
      <c r="B189" s="128">
        <f>SUM(B163:B188)</f>
        <v>16022.06</v>
      </c>
      <c r="C189" s="128">
        <f t="shared" ref="C189:E189" si="1">SUM(C163:C188)</f>
        <v>15910.41</v>
      </c>
      <c r="D189" s="128">
        <f t="shared" si="1"/>
        <v>111.15</v>
      </c>
      <c r="E189" s="128">
        <f t="shared" si="1"/>
        <v>200</v>
      </c>
    </row>
    <row r="190" spans="1:6" x14ac:dyDescent="0.3">
      <c r="A190" s="86"/>
      <c r="B190" s="86"/>
      <c r="C190" s="86"/>
      <c r="D190" s="86"/>
      <c r="E190" s="86"/>
    </row>
    <row r="191" spans="1:6" x14ac:dyDescent="0.3">
      <c r="A191" s="106" t="s">
        <v>251</v>
      </c>
      <c r="B191" s="132">
        <f>SUM(B159+B189)</f>
        <v>63824.42</v>
      </c>
      <c r="C191" s="132">
        <f t="shared" ref="C191:E191" si="2">SUM(C159+C189)</f>
        <v>62590.26999999999</v>
      </c>
      <c r="D191" s="132">
        <f t="shared" si="2"/>
        <v>1195.6500000000003</v>
      </c>
      <c r="E191" s="132">
        <f t="shared" si="2"/>
        <v>50919.5</v>
      </c>
    </row>
    <row r="192" spans="1:6" x14ac:dyDescent="0.3">
      <c r="A192" s="86"/>
      <c r="B192" s="86"/>
      <c r="C192" s="86"/>
      <c r="D192" s="86"/>
      <c r="E192" s="133">
        <v>50920</v>
      </c>
      <c r="F192" s="169" t="s">
        <v>252</v>
      </c>
    </row>
    <row r="193" spans="1:5" x14ac:dyDescent="0.3">
      <c r="A193" s="86"/>
      <c r="B193" s="86"/>
      <c r="C193" s="86"/>
      <c r="D193" s="86"/>
      <c r="E193" s="14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EAC3-E8DB-440A-872D-805F6EC17CBB}">
  <dimension ref="A1:L193"/>
  <sheetViews>
    <sheetView tabSelected="1" workbookViewId="0">
      <selection sqref="A1:M193"/>
    </sheetView>
  </sheetViews>
  <sheetFormatPr defaultRowHeight="14.4" x14ac:dyDescent="0.3"/>
  <cols>
    <col min="1" max="1" width="33.21875" customWidth="1"/>
    <col min="2" max="2" width="11.109375" customWidth="1"/>
    <col min="7" max="7" width="14.44140625" customWidth="1"/>
    <col min="12" max="12" width="12.33203125" customWidth="1"/>
  </cols>
  <sheetData>
    <row r="1" spans="1:12" x14ac:dyDescent="0.3">
      <c r="A1" s="82" t="s">
        <v>519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441</v>
      </c>
      <c r="H3" s="86"/>
      <c r="I3" s="86"/>
      <c r="J3" s="86"/>
      <c r="K3" s="87"/>
      <c r="L3" s="92">
        <f>SUM(B36)</f>
        <v>70012.09</v>
      </c>
    </row>
    <row r="4" spans="1:12" x14ac:dyDescent="0.3">
      <c r="A4" s="86" t="s">
        <v>94</v>
      </c>
      <c r="B4" s="89">
        <v>43.32</v>
      </c>
      <c r="C4" s="84"/>
      <c r="D4" s="84"/>
      <c r="E4" s="86"/>
      <c r="G4" s="86"/>
      <c r="H4" s="86"/>
      <c r="I4" s="86"/>
      <c r="J4" s="86"/>
      <c r="K4" s="87"/>
      <c r="L4" s="144">
        <f>SUM(L1:L3)</f>
        <v>181664.13</v>
      </c>
    </row>
    <row r="5" spans="1:12" x14ac:dyDescent="0.3">
      <c r="A5" s="86" t="s">
        <v>95</v>
      </c>
      <c r="B5" s="89">
        <v>43.32</v>
      </c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183" t="s">
        <v>440</v>
      </c>
      <c r="B6" s="91">
        <v>105.57</v>
      </c>
      <c r="C6" s="84"/>
      <c r="D6" s="84"/>
      <c r="G6" s="86" t="s">
        <v>442</v>
      </c>
      <c r="H6" s="86"/>
      <c r="I6" s="86"/>
      <c r="J6" s="86"/>
      <c r="K6" s="87"/>
      <c r="L6" s="92">
        <f>SUM(B191)</f>
        <v>63824.42</v>
      </c>
    </row>
    <row r="7" spans="1:12" x14ac:dyDescent="0.3">
      <c r="A7" s="183" t="s">
        <v>516</v>
      </c>
      <c r="B7" s="91">
        <v>354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183" t="s">
        <v>39</v>
      </c>
      <c r="B8" s="91">
        <v>849</v>
      </c>
      <c r="C8" s="84"/>
      <c r="D8" s="84"/>
      <c r="G8" s="85" t="s">
        <v>98</v>
      </c>
      <c r="H8" s="85"/>
      <c r="I8" s="85"/>
      <c r="J8" s="85"/>
      <c r="K8" s="93"/>
      <c r="L8" s="145">
        <f>SUM(L4)-L6</f>
        <v>117839.71</v>
      </c>
    </row>
    <row r="9" spans="1:12" ht="15" thickTop="1" x14ac:dyDescent="0.3">
      <c r="A9" s="86" t="s">
        <v>515</v>
      </c>
      <c r="B9" s="91">
        <v>500</v>
      </c>
      <c r="C9" s="84"/>
      <c r="D9" s="84"/>
    </row>
    <row r="10" spans="1:12" x14ac:dyDescent="0.3">
      <c r="A10" s="86" t="s">
        <v>415</v>
      </c>
      <c r="B10" s="91">
        <v>667</v>
      </c>
      <c r="C10" s="84"/>
      <c r="D10" s="84"/>
      <c r="G10" s="86"/>
      <c r="H10" s="86"/>
      <c r="I10" s="86"/>
      <c r="J10" s="86"/>
      <c r="K10" s="87"/>
      <c r="L10" s="89"/>
    </row>
    <row r="11" spans="1:12" x14ac:dyDescent="0.3">
      <c r="A11" s="86" t="s">
        <v>100</v>
      </c>
      <c r="B11" s="91"/>
      <c r="C11" s="84"/>
      <c r="D11" s="84"/>
      <c r="G11" s="85" t="s">
        <v>101</v>
      </c>
      <c r="H11" s="85"/>
      <c r="I11" s="85"/>
      <c r="J11" s="85"/>
      <c r="K11" s="87"/>
      <c r="L11" s="89"/>
    </row>
    <row r="12" spans="1:12" x14ac:dyDescent="0.3">
      <c r="A12" s="86" t="s">
        <v>102</v>
      </c>
      <c r="B12" s="91">
        <v>608</v>
      </c>
      <c r="C12" s="84"/>
      <c r="D12" s="84"/>
      <c r="G12" s="86"/>
      <c r="H12" s="86"/>
      <c r="I12" s="86"/>
      <c r="J12" s="86"/>
      <c r="K12" s="86"/>
      <c r="L12" s="89"/>
    </row>
    <row r="13" spans="1:12" x14ac:dyDescent="0.3">
      <c r="A13" s="86" t="s">
        <v>103</v>
      </c>
      <c r="B13" s="91"/>
      <c r="C13" s="84"/>
      <c r="D13" s="84"/>
      <c r="G13" s="86" t="s">
        <v>104</v>
      </c>
      <c r="H13" s="86"/>
      <c r="I13" s="86"/>
      <c r="J13" s="86"/>
      <c r="K13" s="87"/>
      <c r="L13" s="89"/>
    </row>
    <row r="14" spans="1:12" x14ac:dyDescent="0.3">
      <c r="A14" s="86" t="s">
        <v>105</v>
      </c>
      <c r="B14" s="91">
        <v>2079.4899999999998</v>
      </c>
      <c r="C14" s="84"/>
      <c r="D14" s="84"/>
      <c r="G14" s="95" t="s">
        <v>519</v>
      </c>
      <c r="H14" s="86" t="s">
        <v>106</v>
      </c>
      <c r="I14" s="86"/>
      <c r="J14" s="86"/>
      <c r="K14" s="87"/>
      <c r="L14" s="89">
        <v>11930.15</v>
      </c>
    </row>
    <row r="15" spans="1:12" x14ac:dyDescent="0.3">
      <c r="A15" s="86" t="s">
        <v>107</v>
      </c>
      <c r="B15" s="91">
        <v>138.28</v>
      </c>
      <c r="C15" s="84"/>
      <c r="D15" s="84"/>
      <c r="G15" s="95" t="s">
        <v>519</v>
      </c>
      <c r="H15" s="86" t="s">
        <v>108</v>
      </c>
      <c r="I15" s="86"/>
      <c r="J15" s="86"/>
      <c r="K15" s="87"/>
      <c r="L15" s="89">
        <v>20486.759999999998</v>
      </c>
    </row>
    <row r="16" spans="1:12" x14ac:dyDescent="0.3">
      <c r="A16" s="86" t="s">
        <v>109</v>
      </c>
      <c r="B16" s="91"/>
      <c r="C16" s="84"/>
      <c r="D16" s="84"/>
      <c r="G16" s="95" t="s">
        <v>521</v>
      </c>
      <c r="H16" s="86" t="s">
        <v>111</v>
      </c>
      <c r="I16" s="86"/>
      <c r="J16" s="86"/>
      <c r="K16" s="87"/>
      <c r="L16" s="92">
        <v>87577.99</v>
      </c>
    </row>
    <row r="17" spans="1:12" x14ac:dyDescent="0.3">
      <c r="A17" s="86" t="s">
        <v>112</v>
      </c>
      <c r="B17" s="91"/>
      <c r="C17" s="84"/>
      <c r="D17" s="84"/>
      <c r="G17" s="86"/>
      <c r="H17" s="86"/>
      <c r="I17" s="86"/>
      <c r="J17" s="86"/>
      <c r="K17" s="87"/>
      <c r="L17" s="88">
        <f>SUM(L14:L16)</f>
        <v>119994.9</v>
      </c>
    </row>
    <row r="18" spans="1:12" x14ac:dyDescent="0.3">
      <c r="A18" s="86" t="s">
        <v>113</v>
      </c>
      <c r="B18" s="91"/>
      <c r="C18" s="84"/>
      <c r="D18" s="84"/>
      <c r="G18" s="86"/>
      <c r="H18" s="86"/>
      <c r="I18" s="86"/>
      <c r="J18" s="86"/>
      <c r="K18" s="87"/>
      <c r="L18" s="87"/>
    </row>
    <row r="19" spans="1:12" x14ac:dyDescent="0.3">
      <c r="A19" s="86" t="s">
        <v>19</v>
      </c>
      <c r="B19" s="91">
        <v>170</v>
      </c>
      <c r="C19" s="84"/>
      <c r="D19" s="84"/>
      <c r="G19" s="86" t="s">
        <v>114</v>
      </c>
      <c r="H19" s="86"/>
      <c r="I19" s="86"/>
      <c r="J19" s="86"/>
      <c r="K19" s="104">
        <v>2573</v>
      </c>
      <c r="L19" s="105">
        <v>42</v>
      </c>
    </row>
    <row r="20" spans="1:12" x14ac:dyDescent="0.3">
      <c r="A20" s="86" t="s">
        <v>115</v>
      </c>
      <c r="B20" s="91"/>
      <c r="C20" s="84"/>
      <c r="D20" s="84"/>
      <c r="G20" s="86"/>
      <c r="H20" s="86"/>
      <c r="I20" s="86"/>
      <c r="J20" s="86"/>
      <c r="K20" s="142">
        <v>2574</v>
      </c>
      <c r="L20" s="143">
        <v>25</v>
      </c>
    </row>
    <row r="21" spans="1:12" x14ac:dyDescent="0.3">
      <c r="A21" s="86" t="s">
        <v>116</v>
      </c>
      <c r="B21" s="91"/>
      <c r="C21" s="84"/>
      <c r="D21" s="84"/>
      <c r="K21" s="104">
        <v>2575</v>
      </c>
      <c r="L21" s="179">
        <v>480.3</v>
      </c>
    </row>
    <row r="22" spans="1:12" x14ac:dyDescent="0.3">
      <c r="A22" s="86" t="s">
        <v>117</v>
      </c>
      <c r="B22" s="91"/>
      <c r="C22" s="84"/>
      <c r="D22" s="84"/>
      <c r="K22" s="104">
        <v>2576</v>
      </c>
      <c r="L22" s="180">
        <v>206.7</v>
      </c>
    </row>
    <row r="23" spans="1:12" x14ac:dyDescent="0.3">
      <c r="A23" s="86" t="s">
        <v>35</v>
      </c>
      <c r="B23" s="91">
        <v>250</v>
      </c>
      <c r="C23" s="84"/>
      <c r="D23" s="84"/>
      <c r="K23" s="104">
        <v>2577</v>
      </c>
      <c r="L23" s="180">
        <v>140.83000000000001</v>
      </c>
    </row>
    <row r="24" spans="1:12" x14ac:dyDescent="0.3">
      <c r="A24" s="86" t="s">
        <v>118</v>
      </c>
      <c r="B24" s="91">
        <v>634</v>
      </c>
      <c r="C24" s="84"/>
      <c r="D24" s="84"/>
      <c r="K24" s="104">
        <v>2578</v>
      </c>
      <c r="L24" s="180">
        <v>11.6</v>
      </c>
    </row>
    <row r="25" spans="1:12" x14ac:dyDescent="0.3">
      <c r="A25" s="86" t="s">
        <v>119</v>
      </c>
      <c r="B25" s="91">
        <v>10620</v>
      </c>
      <c r="C25" s="84"/>
      <c r="D25" s="84"/>
      <c r="K25" s="104">
        <v>2579</v>
      </c>
      <c r="L25" s="180">
        <v>389.17</v>
      </c>
    </row>
    <row r="26" spans="1:12" x14ac:dyDescent="0.3">
      <c r="A26" s="86" t="s">
        <v>120</v>
      </c>
      <c r="B26" s="91"/>
      <c r="C26" s="84"/>
      <c r="D26" s="84"/>
      <c r="K26" s="104">
        <v>2580</v>
      </c>
      <c r="L26" s="196">
        <v>712.21</v>
      </c>
    </row>
    <row r="27" spans="1:12" x14ac:dyDescent="0.3">
      <c r="A27" s="86" t="s">
        <v>121</v>
      </c>
      <c r="B27" s="91">
        <v>1032.6099999999999</v>
      </c>
      <c r="C27" s="84"/>
      <c r="D27" s="84"/>
      <c r="K27" s="104">
        <v>2581</v>
      </c>
      <c r="L27" s="196">
        <v>147.38</v>
      </c>
    </row>
    <row r="28" spans="1:12" x14ac:dyDescent="0.3">
      <c r="A28" s="86" t="s">
        <v>490</v>
      </c>
      <c r="B28" s="91">
        <v>22.5</v>
      </c>
      <c r="C28" s="84"/>
      <c r="D28" s="84"/>
      <c r="L28" s="157">
        <f>SUM(L19:L27)</f>
        <v>2155.19</v>
      </c>
    </row>
    <row r="29" spans="1:12" x14ac:dyDescent="0.3">
      <c r="A29" s="86" t="s">
        <v>122</v>
      </c>
      <c r="B29" s="91">
        <v>975</v>
      </c>
      <c r="C29" s="84"/>
      <c r="D29" s="84"/>
    </row>
    <row r="30" spans="1:12" x14ac:dyDescent="0.3">
      <c r="A30" s="106" t="s">
        <v>123</v>
      </c>
      <c r="B30" s="107">
        <f>SUM(B4:B29)</f>
        <v>19092.09</v>
      </c>
      <c r="C30" s="84"/>
      <c r="D30" s="84"/>
      <c r="G30" s="85" t="s">
        <v>520</v>
      </c>
      <c r="L30" s="182">
        <f>SUM(L17-L28)</f>
        <v>117839.70999999999</v>
      </c>
    </row>
    <row r="31" spans="1:12" x14ac:dyDescent="0.3">
      <c r="A31" s="106" t="s">
        <v>124</v>
      </c>
      <c r="B31" s="108"/>
      <c r="C31" s="84"/>
      <c r="D31" s="84"/>
    </row>
    <row r="32" spans="1:12" x14ac:dyDescent="0.3">
      <c r="A32" s="86" t="s">
        <v>125</v>
      </c>
      <c r="B32" s="91">
        <v>25460</v>
      </c>
      <c r="C32" s="84"/>
      <c r="D32" s="84"/>
    </row>
    <row r="33" spans="1:12" x14ac:dyDescent="0.3">
      <c r="A33" s="86" t="s">
        <v>126</v>
      </c>
      <c r="B33" s="91">
        <v>25460</v>
      </c>
      <c r="C33" s="84"/>
      <c r="D33" s="84"/>
    </row>
    <row r="34" spans="1:12" x14ac:dyDescent="0.3">
      <c r="A34" s="86" t="s">
        <v>127</v>
      </c>
      <c r="B34" s="91"/>
      <c r="C34" s="91"/>
      <c r="D34" s="84"/>
    </row>
    <row r="35" spans="1:12" x14ac:dyDescent="0.3">
      <c r="A35" s="86" t="s">
        <v>128</v>
      </c>
      <c r="B35" s="91"/>
      <c r="C35" s="84"/>
      <c r="D35" s="84"/>
    </row>
    <row r="36" spans="1:12" x14ac:dyDescent="0.3">
      <c r="A36" s="106" t="s">
        <v>129</v>
      </c>
      <c r="B36" s="107">
        <f>SUM(B30:B33)</f>
        <v>70012.09</v>
      </c>
      <c r="C36" s="84"/>
      <c r="D36" s="84"/>
      <c r="K36" s="17"/>
      <c r="L36" s="68"/>
    </row>
    <row r="37" spans="1:12" x14ac:dyDescent="0.3">
      <c r="B37" s="84"/>
      <c r="C37" s="84"/>
      <c r="D37" s="84"/>
    </row>
    <row r="38" spans="1:12" x14ac:dyDescent="0.3">
      <c r="B38" s="84"/>
      <c r="C38" s="84"/>
      <c r="D38" s="84"/>
      <c r="K38" s="17"/>
    </row>
    <row r="39" spans="1:12" x14ac:dyDescent="0.3">
      <c r="B39" s="84"/>
      <c r="C39" s="84"/>
      <c r="D39" s="84"/>
      <c r="K39" s="17"/>
      <c r="L39" s="69"/>
    </row>
    <row r="40" spans="1:12" x14ac:dyDescent="0.3">
      <c r="B40" s="84"/>
      <c r="C40" s="84"/>
      <c r="D40" s="84"/>
      <c r="K40" s="17"/>
      <c r="L40" s="69"/>
    </row>
    <row r="41" spans="1:12" x14ac:dyDescent="0.3">
      <c r="B41" s="84"/>
      <c r="C41" s="84"/>
      <c r="D41" s="84"/>
      <c r="K41" s="17"/>
      <c r="L41" s="69"/>
    </row>
    <row r="42" spans="1:12" x14ac:dyDescent="0.3">
      <c r="B42" s="84"/>
      <c r="C42" s="84"/>
      <c r="D42" s="84"/>
      <c r="K42" s="17"/>
      <c r="L42" s="68"/>
    </row>
    <row r="43" spans="1:12" x14ac:dyDescent="0.3">
      <c r="B43" s="84"/>
      <c r="C43" s="84"/>
      <c r="D43" s="84"/>
      <c r="K43" s="17"/>
      <c r="L43" s="178"/>
    </row>
    <row r="44" spans="1:12" x14ac:dyDescent="0.3">
      <c r="B44" s="84"/>
      <c r="C44" s="84"/>
      <c r="D44" s="84"/>
    </row>
    <row r="45" spans="1:12" x14ac:dyDescent="0.3">
      <c r="B45" s="84"/>
      <c r="C45" s="84"/>
      <c r="D45" s="84"/>
    </row>
    <row r="46" spans="1:12" x14ac:dyDescent="0.3">
      <c r="B46" s="84"/>
      <c r="C46" s="84"/>
      <c r="D46" s="84"/>
    </row>
    <row r="47" spans="1:12" x14ac:dyDescent="0.3">
      <c r="B47" s="84"/>
      <c r="C47" s="84"/>
      <c r="D47" s="84"/>
      <c r="H47" s="86"/>
      <c r="I47" s="86"/>
      <c r="J47" s="86"/>
    </row>
    <row r="48" spans="1:12" x14ac:dyDescent="0.3">
      <c r="B48" s="84"/>
      <c r="C48" s="84"/>
      <c r="D48" s="84"/>
    </row>
    <row r="49" spans="1:11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11" x14ac:dyDescent="0.3">
      <c r="A50" s="85" t="s">
        <v>135</v>
      </c>
      <c r="B50" s="111"/>
      <c r="C50" s="111"/>
      <c r="D50" s="111"/>
      <c r="E50" s="114"/>
    </row>
    <row r="51" spans="1:11" x14ac:dyDescent="0.3">
      <c r="A51" s="86" t="s">
        <v>136</v>
      </c>
      <c r="B51" s="111">
        <v>427.31</v>
      </c>
      <c r="C51" s="111">
        <v>427.31</v>
      </c>
      <c r="D51" s="111"/>
      <c r="E51" s="115">
        <v>400</v>
      </c>
    </row>
    <row r="52" spans="1:11" x14ac:dyDescent="0.3">
      <c r="A52" s="86" t="s">
        <v>137</v>
      </c>
      <c r="B52" s="111">
        <v>15063.38</v>
      </c>
      <c r="C52" s="111">
        <v>15063.38</v>
      </c>
      <c r="D52" s="111"/>
      <c r="E52" s="115">
        <v>16300</v>
      </c>
    </row>
    <row r="53" spans="1:11" x14ac:dyDescent="0.3">
      <c r="A53" s="86" t="s">
        <v>138</v>
      </c>
      <c r="B53" s="111">
        <v>420</v>
      </c>
      <c r="C53" s="111">
        <v>420</v>
      </c>
      <c r="D53" s="111"/>
      <c r="E53" s="115">
        <v>420</v>
      </c>
    </row>
    <row r="54" spans="1:11" x14ac:dyDescent="0.3">
      <c r="A54" s="86" t="s">
        <v>139</v>
      </c>
      <c r="B54" s="111"/>
      <c r="C54" s="111"/>
      <c r="D54" s="111"/>
      <c r="E54" s="115">
        <v>200</v>
      </c>
    </row>
    <row r="55" spans="1:11" x14ac:dyDescent="0.3">
      <c r="A55" s="86" t="s">
        <v>228</v>
      </c>
      <c r="B55" s="111">
        <v>3732.58</v>
      </c>
      <c r="C55" s="111">
        <v>3732.58</v>
      </c>
      <c r="D55" s="111"/>
      <c r="E55" s="115">
        <v>4000</v>
      </c>
    </row>
    <row r="56" spans="1:11" x14ac:dyDescent="0.3">
      <c r="A56" s="86" t="s">
        <v>229</v>
      </c>
      <c r="B56" s="111">
        <v>937.41</v>
      </c>
      <c r="C56" s="111">
        <v>937.41</v>
      </c>
      <c r="D56" s="111"/>
      <c r="E56" s="115"/>
    </row>
    <row r="57" spans="1:11" x14ac:dyDescent="0.3">
      <c r="A57" s="86"/>
      <c r="B57" s="111"/>
      <c r="C57" s="111"/>
      <c r="D57" s="111"/>
      <c r="E57" s="115"/>
    </row>
    <row r="58" spans="1:11" x14ac:dyDescent="0.3">
      <c r="A58" s="85" t="s">
        <v>140</v>
      </c>
      <c r="B58" s="111"/>
      <c r="C58" s="111"/>
      <c r="D58" s="111"/>
      <c r="E58" s="115"/>
    </row>
    <row r="59" spans="1:11" x14ac:dyDescent="0.3">
      <c r="A59" s="86" t="s">
        <v>141</v>
      </c>
      <c r="B59" s="111">
        <v>131.57</v>
      </c>
      <c r="C59" s="111">
        <v>131.57</v>
      </c>
      <c r="D59" s="111"/>
      <c r="E59" s="115">
        <v>200</v>
      </c>
    </row>
    <row r="60" spans="1:11" x14ac:dyDescent="0.3">
      <c r="A60" s="86" t="s">
        <v>142</v>
      </c>
      <c r="B60" s="111">
        <v>738</v>
      </c>
      <c r="C60" s="111">
        <v>622</v>
      </c>
      <c r="D60" s="111">
        <v>123</v>
      </c>
      <c r="E60" s="115">
        <v>500</v>
      </c>
    </row>
    <row r="61" spans="1:11" x14ac:dyDescent="0.3">
      <c r="A61" s="86"/>
      <c r="B61" s="111"/>
      <c r="C61" s="111"/>
      <c r="D61" s="111"/>
      <c r="E61" s="115"/>
    </row>
    <row r="62" spans="1:11" x14ac:dyDescent="0.3">
      <c r="A62" s="85" t="s">
        <v>143</v>
      </c>
      <c r="B62" s="111"/>
      <c r="C62" s="111"/>
      <c r="D62" s="111"/>
      <c r="E62" s="115"/>
      <c r="K62" s="17"/>
    </row>
    <row r="63" spans="1:11" x14ac:dyDescent="0.3">
      <c r="A63" s="86" t="s">
        <v>144</v>
      </c>
      <c r="B63" s="111">
        <v>160</v>
      </c>
      <c r="C63" s="111">
        <v>160</v>
      </c>
      <c r="D63" s="111"/>
      <c r="E63" s="115">
        <v>200</v>
      </c>
    </row>
    <row r="64" spans="1:11" x14ac:dyDescent="0.3">
      <c r="A64" s="86" t="s">
        <v>145</v>
      </c>
      <c r="B64" s="111">
        <v>378</v>
      </c>
      <c r="C64" s="111">
        <v>315</v>
      </c>
      <c r="D64" s="111">
        <v>63</v>
      </c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113.57</v>
      </c>
      <c r="C67" s="111">
        <v>113.57</v>
      </c>
      <c r="D67" s="111"/>
      <c r="E67" s="115">
        <v>150</v>
      </c>
    </row>
    <row r="68" spans="1:5" x14ac:dyDescent="0.3">
      <c r="A68" s="86" t="s">
        <v>147</v>
      </c>
      <c r="B68" s="111">
        <v>2848.72</v>
      </c>
      <c r="C68" s="111">
        <v>2848.72</v>
      </c>
      <c r="D68" s="111"/>
      <c r="E68" s="115">
        <v>3500</v>
      </c>
    </row>
    <row r="69" spans="1:5" x14ac:dyDescent="0.3">
      <c r="A69" s="86" t="s">
        <v>148</v>
      </c>
      <c r="B69" s="111">
        <v>675.82</v>
      </c>
      <c r="C69" s="111">
        <v>675.82</v>
      </c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265</v>
      </c>
      <c r="C71" s="111">
        <v>265</v>
      </c>
      <c r="D71" s="111"/>
      <c r="E71" s="115">
        <v>150</v>
      </c>
    </row>
    <row r="72" spans="1:5" x14ac:dyDescent="0.3">
      <c r="A72" s="86" t="s">
        <v>151</v>
      </c>
      <c r="B72" s="111">
        <v>105</v>
      </c>
      <c r="C72" s="111">
        <v>105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>
        <v>200</v>
      </c>
      <c r="C80" s="111">
        <v>200</v>
      </c>
      <c r="D80" s="111"/>
      <c r="E80" s="115">
        <v>220</v>
      </c>
    </row>
    <row r="81" spans="1:5" x14ac:dyDescent="0.3">
      <c r="A81" s="86" t="s">
        <v>160</v>
      </c>
      <c r="B81" s="111">
        <v>52</v>
      </c>
      <c r="C81" s="111">
        <v>52</v>
      </c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>
        <v>425</v>
      </c>
      <c r="C85" s="111">
        <v>425</v>
      </c>
      <c r="D85" s="111"/>
      <c r="E85" s="115">
        <v>425</v>
      </c>
    </row>
    <row r="86" spans="1:5" x14ac:dyDescent="0.3">
      <c r="A86" s="86" t="s">
        <v>164</v>
      </c>
      <c r="B86" s="111">
        <v>425</v>
      </c>
      <c r="C86" s="111">
        <v>425</v>
      </c>
      <c r="D86" s="111"/>
      <c r="E86" s="115">
        <v>425</v>
      </c>
    </row>
    <row r="87" spans="1:5" x14ac:dyDescent="0.3">
      <c r="A87" s="86" t="s">
        <v>165</v>
      </c>
      <c r="B87" s="111">
        <v>425</v>
      </c>
      <c r="C87" s="111">
        <v>425</v>
      </c>
      <c r="D87" s="111"/>
      <c r="E87" s="115">
        <v>425</v>
      </c>
    </row>
    <row r="88" spans="1:5" x14ac:dyDescent="0.3">
      <c r="A88" s="86" t="s">
        <v>166</v>
      </c>
      <c r="B88" s="111">
        <v>425</v>
      </c>
      <c r="C88" s="111">
        <v>425</v>
      </c>
      <c r="D88" s="111"/>
      <c r="E88" s="115">
        <v>425</v>
      </c>
    </row>
    <row r="89" spans="1:5" x14ac:dyDescent="0.3">
      <c r="A89" s="86" t="s">
        <v>167</v>
      </c>
      <c r="B89" s="111">
        <v>425</v>
      </c>
      <c r="C89" s="111">
        <v>425</v>
      </c>
      <c r="D89" s="111"/>
      <c r="E89" s="115">
        <v>425</v>
      </c>
    </row>
    <row r="90" spans="1:5" x14ac:dyDescent="0.3">
      <c r="A90" s="86" t="s">
        <v>168</v>
      </c>
      <c r="B90" s="111">
        <v>425</v>
      </c>
      <c r="C90" s="111">
        <v>425</v>
      </c>
      <c r="D90" s="111"/>
      <c r="E90" s="115">
        <v>425</v>
      </c>
    </row>
    <row r="91" spans="1:5" x14ac:dyDescent="0.3">
      <c r="A91" s="86" t="s">
        <v>169</v>
      </c>
      <c r="B91" s="111">
        <v>19.989999999999998</v>
      </c>
      <c r="C91" s="111">
        <v>19.989999999999998</v>
      </c>
      <c r="D91" s="111"/>
      <c r="E91" s="115">
        <v>25</v>
      </c>
    </row>
    <row r="92" spans="1:5" x14ac:dyDescent="0.3">
      <c r="A92" s="86" t="s">
        <v>170</v>
      </c>
      <c r="B92" s="111">
        <v>275</v>
      </c>
      <c r="C92" s="111">
        <v>275</v>
      </c>
      <c r="D92" s="111"/>
      <c r="E92" s="115">
        <v>275</v>
      </c>
    </row>
    <row r="93" spans="1:5" x14ac:dyDescent="0.3">
      <c r="A93" s="86" t="s">
        <v>171</v>
      </c>
      <c r="B93" s="111">
        <v>925</v>
      </c>
      <c r="C93" s="111">
        <v>925</v>
      </c>
      <c r="D93" s="111"/>
      <c r="E93" s="115">
        <v>925</v>
      </c>
    </row>
    <row r="94" spans="1:5" x14ac:dyDescent="0.3">
      <c r="A94" s="86" t="s">
        <v>172</v>
      </c>
      <c r="B94" s="111">
        <v>425</v>
      </c>
      <c r="C94" s="111">
        <v>425</v>
      </c>
      <c r="D94" s="111"/>
      <c r="E94" s="115">
        <v>425</v>
      </c>
    </row>
    <row r="95" spans="1:5" x14ac:dyDescent="0.3">
      <c r="A95" s="86" t="s">
        <v>173</v>
      </c>
      <c r="B95" s="111">
        <v>120</v>
      </c>
      <c r="C95" s="111">
        <v>120</v>
      </c>
      <c r="D95" s="111"/>
      <c r="E95" s="115">
        <v>120</v>
      </c>
    </row>
    <row r="96" spans="1:5" x14ac:dyDescent="0.3">
      <c r="A96" s="86" t="s">
        <v>174</v>
      </c>
      <c r="B96" s="111">
        <v>120</v>
      </c>
      <c r="C96" s="111">
        <v>120</v>
      </c>
      <c r="D96" s="111"/>
      <c r="E96" s="115">
        <v>120</v>
      </c>
    </row>
    <row r="97" spans="1:9" x14ac:dyDescent="0.3">
      <c r="A97" s="86" t="s">
        <v>175</v>
      </c>
      <c r="B97" s="111">
        <v>84.25</v>
      </c>
      <c r="C97" s="111">
        <v>84.25</v>
      </c>
      <c r="D97" s="111"/>
      <c r="E97" s="115">
        <v>100</v>
      </c>
    </row>
    <row r="98" spans="1:9" x14ac:dyDescent="0.3">
      <c r="A98" s="86"/>
      <c r="B98" s="111"/>
      <c r="C98" s="111"/>
      <c r="D98" s="111"/>
      <c r="E98" s="115"/>
    </row>
    <row r="99" spans="1:9" x14ac:dyDescent="0.3">
      <c r="A99" s="86" t="s">
        <v>176</v>
      </c>
      <c r="B99" s="111"/>
      <c r="C99" s="111"/>
      <c r="E99" s="115">
        <v>600</v>
      </c>
    </row>
    <row r="100" spans="1:9" x14ac:dyDescent="0.3">
      <c r="A100" s="86" t="s">
        <v>177</v>
      </c>
      <c r="B100" s="111">
        <v>500</v>
      </c>
      <c r="C100" s="111">
        <v>500</v>
      </c>
      <c r="E100" s="115">
        <v>500</v>
      </c>
    </row>
    <row r="101" spans="1:9" x14ac:dyDescent="0.3">
      <c r="A101" s="86" t="s">
        <v>232</v>
      </c>
      <c r="B101" s="111"/>
      <c r="C101" s="111"/>
      <c r="E101" s="115">
        <v>600</v>
      </c>
    </row>
    <row r="102" spans="1:9" x14ac:dyDescent="0.3">
      <c r="A102" s="86" t="s">
        <v>422</v>
      </c>
      <c r="B102" s="111">
        <v>200</v>
      </c>
      <c r="C102" s="111">
        <v>200</v>
      </c>
      <c r="E102" s="115"/>
    </row>
    <row r="103" spans="1:9" x14ac:dyDescent="0.3">
      <c r="A103" s="86"/>
      <c r="B103" s="111"/>
      <c r="C103" s="111"/>
      <c r="E103" s="115"/>
    </row>
    <row r="104" spans="1:9" x14ac:dyDescent="0.3">
      <c r="A104" s="85" t="s">
        <v>178</v>
      </c>
      <c r="B104" s="111"/>
      <c r="C104" s="111"/>
      <c r="D104" s="111"/>
      <c r="E104" s="115"/>
    </row>
    <row r="105" spans="1:9" x14ac:dyDescent="0.3">
      <c r="A105" s="86" t="s">
        <v>233</v>
      </c>
      <c r="B105" s="111">
        <v>161.26</v>
      </c>
      <c r="C105" s="111">
        <v>134.38</v>
      </c>
      <c r="D105" s="111">
        <v>26.88</v>
      </c>
      <c r="E105" s="115">
        <v>300</v>
      </c>
      <c r="H105" s="111"/>
      <c r="I105" s="111"/>
    </row>
    <row r="106" spans="1:9" x14ac:dyDescent="0.3">
      <c r="A106" s="86" t="s">
        <v>179</v>
      </c>
      <c r="B106" s="111">
        <v>240</v>
      </c>
      <c r="C106" s="111">
        <v>200</v>
      </c>
      <c r="D106" s="111">
        <v>40</v>
      </c>
      <c r="E106" s="115">
        <v>300</v>
      </c>
    </row>
    <row r="107" spans="1:9" x14ac:dyDescent="0.3">
      <c r="A107" s="86" t="s">
        <v>180</v>
      </c>
      <c r="B107" s="111"/>
      <c r="C107" s="111"/>
      <c r="D107" s="111"/>
      <c r="E107" s="115"/>
    </row>
    <row r="108" spans="1:9" x14ac:dyDescent="0.3">
      <c r="A108" s="86" t="s">
        <v>181</v>
      </c>
      <c r="B108" s="111">
        <v>193.08</v>
      </c>
      <c r="C108" s="111">
        <v>160.88</v>
      </c>
      <c r="D108" s="111">
        <v>32.200000000000003</v>
      </c>
      <c r="E108" s="115">
        <v>220</v>
      </c>
    </row>
    <row r="109" spans="1:9" x14ac:dyDescent="0.3">
      <c r="A109" s="86" t="s">
        <v>182</v>
      </c>
      <c r="B109" s="111">
        <v>500</v>
      </c>
      <c r="C109" s="111">
        <v>500</v>
      </c>
      <c r="D109" s="111"/>
      <c r="E109" s="115">
        <v>500</v>
      </c>
    </row>
    <row r="110" spans="1:9" x14ac:dyDescent="0.3">
      <c r="A110" s="86" t="s">
        <v>183</v>
      </c>
      <c r="B110" s="111">
        <v>156</v>
      </c>
      <c r="C110" s="111">
        <v>130</v>
      </c>
      <c r="D110" s="111">
        <v>26</v>
      </c>
      <c r="E110" s="115">
        <v>220</v>
      </c>
    </row>
    <row r="111" spans="1:9" x14ac:dyDescent="0.3">
      <c r="A111" s="86" t="s">
        <v>416</v>
      </c>
      <c r="B111" s="111">
        <v>219.99</v>
      </c>
      <c r="C111" s="111">
        <v>219.99</v>
      </c>
      <c r="D111" s="111"/>
      <c r="E111" s="115"/>
    </row>
    <row r="112" spans="1:9" x14ac:dyDescent="0.3">
      <c r="E112" s="115"/>
    </row>
    <row r="113" spans="1:5" x14ac:dyDescent="0.3">
      <c r="A113" s="85" t="s">
        <v>184</v>
      </c>
      <c r="B113" s="111"/>
      <c r="C113" s="111"/>
      <c r="D113" s="111"/>
      <c r="E113" s="115"/>
    </row>
    <row r="114" spans="1:5" x14ac:dyDescent="0.3">
      <c r="A114" s="86" t="s">
        <v>185</v>
      </c>
      <c r="B114" s="111">
        <v>2340</v>
      </c>
      <c r="C114" s="111">
        <v>1950</v>
      </c>
      <c r="D114" s="111">
        <v>390</v>
      </c>
      <c r="E114" s="115">
        <v>1800</v>
      </c>
    </row>
    <row r="115" spans="1:5" x14ac:dyDescent="0.3">
      <c r="A115" s="86" t="s">
        <v>186</v>
      </c>
      <c r="B115" s="111"/>
      <c r="C115" s="111"/>
      <c r="D115" s="111"/>
      <c r="E115" s="115"/>
    </row>
    <row r="116" spans="1:5" x14ac:dyDescent="0.3">
      <c r="A116" s="86" t="s">
        <v>187</v>
      </c>
      <c r="B116" s="111">
        <v>5032.5</v>
      </c>
      <c r="C116" s="111">
        <v>5032.5</v>
      </c>
      <c r="D116" s="111"/>
      <c r="E116" s="115">
        <v>5032.5</v>
      </c>
    </row>
    <row r="117" spans="1:5" x14ac:dyDescent="0.3">
      <c r="A117" s="86" t="s">
        <v>188</v>
      </c>
      <c r="B117" s="111">
        <v>360</v>
      </c>
      <c r="C117" s="111">
        <v>360</v>
      </c>
      <c r="D117" s="111"/>
      <c r="E117" s="115">
        <v>360</v>
      </c>
    </row>
    <row r="118" spans="1:5" x14ac:dyDescent="0.3">
      <c r="A118" s="86" t="s">
        <v>414</v>
      </c>
      <c r="B118" s="111">
        <v>80</v>
      </c>
      <c r="C118" s="111">
        <v>80</v>
      </c>
      <c r="D118" s="111"/>
      <c r="E118" s="115"/>
    </row>
    <row r="119" spans="1:5" x14ac:dyDescent="0.3">
      <c r="A119" s="86" t="s">
        <v>234</v>
      </c>
      <c r="B119" s="111">
        <v>533.59</v>
      </c>
      <c r="C119" s="111">
        <v>444.66</v>
      </c>
      <c r="D119" s="111">
        <v>88.93</v>
      </c>
      <c r="E119" s="115">
        <v>200</v>
      </c>
    </row>
    <row r="120" spans="1:5" x14ac:dyDescent="0.3">
      <c r="A120" s="86" t="s">
        <v>189</v>
      </c>
      <c r="B120" s="111">
        <v>188.49</v>
      </c>
      <c r="C120" s="111">
        <v>188.49</v>
      </c>
      <c r="D120" s="111"/>
      <c r="E120" s="115">
        <v>200</v>
      </c>
    </row>
    <row r="121" spans="1:5" x14ac:dyDescent="0.3">
      <c r="A121" s="86" t="s">
        <v>190</v>
      </c>
      <c r="B121" s="111"/>
      <c r="C121" s="111"/>
      <c r="D121" s="111"/>
      <c r="E121" s="115">
        <v>100</v>
      </c>
    </row>
    <row r="122" spans="1:5" x14ac:dyDescent="0.3">
      <c r="A122" s="86" t="s">
        <v>191</v>
      </c>
      <c r="B122" s="111"/>
      <c r="C122" s="111"/>
      <c r="D122" s="111"/>
      <c r="E122" s="115"/>
    </row>
    <row r="123" spans="1:5" x14ac:dyDescent="0.3">
      <c r="A123" s="86" t="s">
        <v>192</v>
      </c>
      <c r="B123" s="111"/>
      <c r="C123" s="111"/>
      <c r="D123" s="111"/>
      <c r="E123" s="115"/>
    </row>
    <row r="124" spans="1:5" x14ac:dyDescent="0.3">
      <c r="A124" s="86" t="s">
        <v>193</v>
      </c>
      <c r="B124" s="111"/>
      <c r="C124" s="111"/>
      <c r="D124" s="111"/>
      <c r="E124" s="115"/>
    </row>
    <row r="125" spans="1:5" x14ac:dyDescent="0.3">
      <c r="A125" s="86" t="s">
        <v>194</v>
      </c>
      <c r="B125" s="111"/>
      <c r="C125" s="111"/>
      <c r="D125" s="111"/>
      <c r="E125" s="115">
        <v>300</v>
      </c>
    </row>
    <row r="126" spans="1:5" x14ac:dyDescent="0.3">
      <c r="A126" s="86" t="s">
        <v>195</v>
      </c>
      <c r="B126" s="111">
        <v>269.79000000000002</v>
      </c>
      <c r="C126" s="111">
        <v>224.56</v>
      </c>
      <c r="D126" s="111">
        <v>45.23</v>
      </c>
      <c r="E126" s="115">
        <v>100</v>
      </c>
    </row>
    <row r="127" spans="1:5" x14ac:dyDescent="0.3">
      <c r="A127" s="86" t="s">
        <v>196</v>
      </c>
      <c r="B127" s="111">
        <v>210</v>
      </c>
      <c r="C127" s="111">
        <v>210</v>
      </c>
      <c r="D127" s="111"/>
      <c r="E127" s="115">
        <v>400</v>
      </c>
    </row>
    <row r="128" spans="1:5" x14ac:dyDescent="0.3">
      <c r="E128" s="115"/>
    </row>
    <row r="129" spans="1:5" x14ac:dyDescent="0.3">
      <c r="A129" s="85" t="s">
        <v>197</v>
      </c>
      <c r="B129" s="111"/>
      <c r="C129" s="111"/>
      <c r="D129" s="111"/>
      <c r="E129" s="115"/>
    </row>
    <row r="130" spans="1:5" x14ac:dyDescent="0.3">
      <c r="A130" s="86" t="s">
        <v>198</v>
      </c>
      <c r="B130" s="111">
        <v>29</v>
      </c>
      <c r="C130" s="111">
        <v>29</v>
      </c>
      <c r="D130" s="111"/>
      <c r="E130" s="115">
        <v>200</v>
      </c>
    </row>
    <row r="131" spans="1:5" x14ac:dyDescent="0.3">
      <c r="A131" s="86" t="s">
        <v>199</v>
      </c>
      <c r="B131" s="111">
        <v>126</v>
      </c>
      <c r="C131" s="111">
        <v>126</v>
      </c>
      <c r="D131" s="111"/>
      <c r="E131" s="115"/>
    </row>
    <row r="132" spans="1:5" x14ac:dyDescent="0.3">
      <c r="A132" s="86"/>
      <c r="B132" s="111"/>
      <c r="C132" s="111"/>
      <c r="D132" s="111"/>
      <c r="E132" s="115"/>
    </row>
    <row r="133" spans="1:5" x14ac:dyDescent="0.3">
      <c r="A133" s="85" t="s">
        <v>200</v>
      </c>
      <c r="B133" s="111"/>
      <c r="C133" s="111"/>
      <c r="D133" s="111"/>
      <c r="E133" s="115"/>
    </row>
    <row r="134" spans="1:5" x14ac:dyDescent="0.3">
      <c r="A134" s="86" t="s">
        <v>202</v>
      </c>
      <c r="B134" s="111"/>
      <c r="C134" s="111"/>
      <c r="D134" s="111"/>
      <c r="E134" s="115">
        <v>200</v>
      </c>
    </row>
    <row r="135" spans="1:5" x14ac:dyDescent="0.3">
      <c r="A135" s="86" t="s">
        <v>477</v>
      </c>
      <c r="B135" s="111">
        <v>334</v>
      </c>
      <c r="C135" s="111">
        <v>334</v>
      </c>
      <c r="D135" s="111"/>
      <c r="E135" s="115"/>
    </row>
    <row r="136" spans="1:5" x14ac:dyDescent="0.3">
      <c r="A136" s="86" t="s">
        <v>488</v>
      </c>
      <c r="B136" s="111">
        <v>184.62</v>
      </c>
      <c r="C136" s="111">
        <v>153.85</v>
      </c>
      <c r="D136" s="111">
        <v>30.77</v>
      </c>
      <c r="E136" s="115"/>
    </row>
    <row r="137" spans="1:5" x14ac:dyDescent="0.3">
      <c r="A137" s="86" t="s">
        <v>204</v>
      </c>
      <c r="B137" s="111"/>
      <c r="C137" s="111"/>
      <c r="D137" s="111"/>
      <c r="E137" s="115"/>
    </row>
    <row r="138" spans="1:5" x14ac:dyDescent="0.3">
      <c r="A138" s="86" t="s">
        <v>235</v>
      </c>
      <c r="B138" s="111">
        <v>11.6</v>
      </c>
      <c r="C138" s="111">
        <v>11.6</v>
      </c>
      <c r="D138" s="111"/>
      <c r="E138" s="115">
        <v>50</v>
      </c>
    </row>
    <row r="139" spans="1:5" x14ac:dyDescent="0.3">
      <c r="A139" s="86" t="s">
        <v>236</v>
      </c>
      <c r="B139" s="111"/>
      <c r="C139" s="111"/>
      <c r="D139" s="111"/>
      <c r="E139" s="115">
        <v>50</v>
      </c>
    </row>
    <row r="140" spans="1:5" x14ac:dyDescent="0.3">
      <c r="A140" s="86" t="s">
        <v>205</v>
      </c>
      <c r="B140" s="111"/>
      <c r="C140" s="111"/>
      <c r="D140" s="111"/>
      <c r="E140" s="115">
        <v>40</v>
      </c>
    </row>
    <row r="141" spans="1:5" x14ac:dyDescent="0.3">
      <c r="A141" s="86" t="s">
        <v>206</v>
      </c>
      <c r="B141" s="111">
        <v>300</v>
      </c>
      <c r="C141" s="111">
        <v>250</v>
      </c>
      <c r="D141" s="111">
        <v>50</v>
      </c>
      <c r="E141" s="115">
        <v>150</v>
      </c>
    </row>
    <row r="142" spans="1:5" x14ac:dyDescent="0.3">
      <c r="A142" s="86" t="s">
        <v>207</v>
      </c>
      <c r="B142" s="111"/>
      <c r="C142" s="111"/>
      <c r="D142" s="111"/>
      <c r="E142" s="115"/>
    </row>
    <row r="143" spans="1:5" x14ac:dyDescent="0.3">
      <c r="A143" s="86" t="s">
        <v>208</v>
      </c>
      <c r="B143" s="111"/>
      <c r="C143" s="111"/>
      <c r="D143" s="111"/>
      <c r="E143" s="115"/>
    </row>
    <row r="144" spans="1:5" x14ac:dyDescent="0.3">
      <c r="A144" s="86" t="s">
        <v>209</v>
      </c>
      <c r="B144" s="111">
        <v>91.14</v>
      </c>
      <c r="C144" s="111">
        <v>75.95</v>
      </c>
      <c r="D144" s="111">
        <v>15.19</v>
      </c>
      <c r="E144" s="115">
        <v>3000</v>
      </c>
    </row>
    <row r="145" spans="1:8" x14ac:dyDescent="0.3">
      <c r="A145" s="86" t="s">
        <v>478</v>
      </c>
      <c r="B145" s="111">
        <v>35</v>
      </c>
      <c r="C145" s="111">
        <v>35</v>
      </c>
      <c r="D145" s="117"/>
      <c r="E145" s="115"/>
    </row>
    <row r="146" spans="1:8" x14ac:dyDescent="0.3">
      <c r="A146" s="86" t="s">
        <v>211</v>
      </c>
      <c r="B146" s="111"/>
      <c r="C146" s="111"/>
      <c r="D146" s="111"/>
      <c r="E146" s="115"/>
    </row>
    <row r="147" spans="1:8" x14ac:dyDescent="0.3">
      <c r="A147" s="86" t="s">
        <v>489</v>
      </c>
      <c r="B147" s="111">
        <v>3485.62</v>
      </c>
      <c r="C147" s="111">
        <v>3485.62</v>
      </c>
      <c r="D147" s="111"/>
      <c r="E147" s="115"/>
    </row>
    <row r="148" spans="1:8" x14ac:dyDescent="0.3">
      <c r="A148" s="86" t="s">
        <v>212</v>
      </c>
      <c r="B148" s="111"/>
      <c r="C148" s="111"/>
      <c r="D148" s="111"/>
      <c r="E148" s="115">
        <v>442</v>
      </c>
    </row>
    <row r="149" spans="1:8" x14ac:dyDescent="0.3">
      <c r="A149" s="86" t="s">
        <v>38</v>
      </c>
      <c r="B149" s="111">
        <v>45</v>
      </c>
      <c r="C149" s="111"/>
      <c r="D149" s="111"/>
      <c r="E149" s="115"/>
    </row>
    <row r="150" spans="1:8" x14ac:dyDescent="0.3">
      <c r="A150" s="86" t="s">
        <v>213</v>
      </c>
      <c r="B150" s="111"/>
      <c r="C150" s="111"/>
      <c r="D150" s="111"/>
      <c r="E150" s="115" t="s">
        <v>277</v>
      </c>
    </row>
    <row r="151" spans="1:8" x14ac:dyDescent="0.3">
      <c r="A151" s="86" t="s">
        <v>214</v>
      </c>
      <c r="B151" s="111"/>
      <c r="C151" s="111"/>
      <c r="D151" s="111"/>
      <c r="E151" s="118">
        <v>100</v>
      </c>
    </row>
    <row r="152" spans="1:8" x14ac:dyDescent="0.3">
      <c r="A152" s="86" t="s">
        <v>215</v>
      </c>
      <c r="B152" s="111"/>
      <c r="C152" s="111"/>
      <c r="D152" s="111"/>
      <c r="E152" s="115"/>
    </row>
    <row r="153" spans="1:8" x14ac:dyDescent="0.3">
      <c r="A153" s="86" t="s">
        <v>216</v>
      </c>
      <c r="B153" s="111"/>
      <c r="C153" s="111"/>
      <c r="D153" s="111"/>
      <c r="E153" s="115"/>
    </row>
    <row r="154" spans="1:8" x14ac:dyDescent="0.3">
      <c r="A154" s="86" t="s">
        <v>217</v>
      </c>
      <c r="B154" s="111"/>
      <c r="C154" s="111"/>
      <c r="D154" s="111"/>
      <c r="E154" s="115"/>
    </row>
    <row r="155" spans="1:8" x14ac:dyDescent="0.3">
      <c r="A155" s="86" t="s">
        <v>237</v>
      </c>
      <c r="B155" s="111"/>
      <c r="C155" s="111"/>
      <c r="D155" s="111"/>
      <c r="E155" s="115"/>
      <c r="H155" s="119"/>
    </row>
    <row r="156" spans="1:8" x14ac:dyDescent="0.3">
      <c r="A156" s="86" t="s">
        <v>238</v>
      </c>
      <c r="B156" s="111">
        <v>48.94</v>
      </c>
      <c r="C156" s="111">
        <v>40.78</v>
      </c>
      <c r="D156" s="111">
        <v>8.16</v>
      </c>
      <c r="E156" s="115">
        <v>1000</v>
      </c>
      <c r="H156" s="119"/>
    </row>
    <row r="157" spans="1:8" x14ac:dyDescent="0.3">
      <c r="A157" s="86" t="s">
        <v>218</v>
      </c>
      <c r="B157" s="111"/>
      <c r="C157" s="111"/>
      <c r="D157" s="111"/>
      <c r="E157" s="115">
        <v>100</v>
      </c>
    </row>
    <row r="158" spans="1:8" x14ac:dyDescent="0.3">
      <c r="A158" s="120" t="s">
        <v>219</v>
      </c>
      <c r="B158" s="121"/>
      <c r="C158" s="121"/>
      <c r="D158" s="111"/>
      <c r="E158" s="115"/>
    </row>
    <row r="159" spans="1:8" x14ac:dyDescent="0.3">
      <c r="A159" s="85" t="s">
        <v>220</v>
      </c>
      <c r="B159" s="122">
        <f>SUM(B51:B158)</f>
        <v>47802.36</v>
      </c>
      <c r="C159" s="122">
        <f t="shared" ref="C159:E159" si="0">SUM(C51:C158)</f>
        <v>46679.859999999993</v>
      </c>
      <c r="D159" s="122">
        <f t="shared" si="0"/>
        <v>1084.5000000000002</v>
      </c>
      <c r="E159" s="122">
        <f t="shared" si="0"/>
        <v>50719.5</v>
      </c>
    </row>
    <row r="160" spans="1:8" x14ac:dyDescent="0.3">
      <c r="A160" s="135"/>
      <c r="B160" s="136"/>
      <c r="C160" s="136"/>
      <c r="D160" s="137"/>
      <c r="E160" s="137"/>
    </row>
    <row r="161" spans="1:5" x14ac:dyDescent="0.3">
      <c r="A161" s="85" t="s">
        <v>221</v>
      </c>
      <c r="B161" s="111"/>
      <c r="C161" s="111"/>
      <c r="D161" s="111"/>
      <c r="E161" s="123"/>
    </row>
    <row r="162" spans="1:5" x14ac:dyDescent="0.3">
      <c r="A162" s="127" t="s">
        <v>239</v>
      </c>
      <c r="B162" s="111"/>
      <c r="C162" s="111"/>
      <c r="D162" s="111"/>
      <c r="E162" s="115"/>
    </row>
    <row r="163" spans="1:5" x14ac:dyDescent="0.3">
      <c r="A163" s="86" t="s">
        <v>240</v>
      </c>
      <c r="B163" s="89"/>
      <c r="C163" s="111"/>
      <c r="D163" s="111"/>
      <c r="E163" s="115"/>
    </row>
    <row r="164" spans="1:5" x14ac:dyDescent="0.3">
      <c r="A164" s="86" t="s">
        <v>28</v>
      </c>
      <c r="B164" s="89"/>
      <c r="C164" s="111"/>
      <c r="D164" s="111"/>
      <c r="E164" s="115"/>
    </row>
    <row r="165" spans="1:5" x14ac:dyDescent="0.3">
      <c r="A165" s="86"/>
      <c r="B165" s="86"/>
      <c r="E165" s="124"/>
    </row>
    <row r="166" spans="1:5" x14ac:dyDescent="0.3">
      <c r="A166" s="85" t="s">
        <v>78</v>
      </c>
      <c r="B166" s="86"/>
      <c r="E166" s="124"/>
    </row>
    <row r="167" spans="1:5" x14ac:dyDescent="0.3">
      <c r="A167" s="86" t="s">
        <v>39</v>
      </c>
      <c r="B167" s="131">
        <v>1249.43</v>
      </c>
      <c r="C167" s="192">
        <v>1249.43</v>
      </c>
      <c r="E167" s="124"/>
    </row>
    <row r="168" spans="1:5" x14ac:dyDescent="0.3">
      <c r="A168" s="86" t="s">
        <v>518</v>
      </c>
      <c r="B168" s="86">
        <v>494.91</v>
      </c>
      <c r="C168" s="192">
        <v>494.41</v>
      </c>
      <c r="E168" s="124"/>
    </row>
    <row r="169" spans="1:5" x14ac:dyDescent="0.3">
      <c r="A169" s="86" t="s">
        <v>250</v>
      </c>
      <c r="B169" s="86"/>
      <c r="E169" s="130">
        <v>200</v>
      </c>
    </row>
    <row r="170" spans="1:5" x14ac:dyDescent="0.3">
      <c r="A170" s="86"/>
      <c r="B170" s="86"/>
      <c r="E170" s="129"/>
    </row>
    <row r="171" spans="1:5" x14ac:dyDescent="0.3">
      <c r="A171" s="85" t="s">
        <v>241</v>
      </c>
      <c r="B171" s="86"/>
      <c r="E171" s="124"/>
    </row>
    <row r="172" spans="1:5" x14ac:dyDescent="0.3">
      <c r="A172" s="86" t="s">
        <v>19</v>
      </c>
      <c r="B172" s="86"/>
      <c r="E172" s="124"/>
    </row>
    <row r="173" spans="1:5" x14ac:dyDescent="0.3">
      <c r="A173" s="86" t="s">
        <v>223</v>
      </c>
      <c r="B173" s="89"/>
      <c r="C173" s="111"/>
      <c r="D173" s="111"/>
      <c r="E173" s="115"/>
    </row>
    <row r="174" spans="1:5" x14ac:dyDescent="0.3">
      <c r="A174" s="86"/>
      <c r="B174" s="89"/>
      <c r="C174" s="111"/>
      <c r="D174" s="111"/>
      <c r="E174" s="115"/>
    </row>
    <row r="175" spans="1:5" x14ac:dyDescent="0.3">
      <c r="A175" s="85" t="s">
        <v>242</v>
      </c>
      <c r="B175" s="89"/>
      <c r="C175" s="111"/>
      <c r="D175" s="111"/>
      <c r="E175" s="115"/>
    </row>
    <row r="176" spans="1:5" x14ac:dyDescent="0.3">
      <c r="A176" s="86" t="s">
        <v>224</v>
      </c>
      <c r="B176" s="89"/>
      <c r="C176" s="111"/>
      <c r="D176" s="111"/>
      <c r="E176" s="115"/>
    </row>
    <row r="177" spans="1:6" x14ac:dyDescent="0.3">
      <c r="A177" s="86" t="s">
        <v>225</v>
      </c>
      <c r="B177" s="89">
        <v>10620</v>
      </c>
      <c r="C177" s="111">
        <v>10620</v>
      </c>
      <c r="D177" s="111"/>
      <c r="E177" s="115"/>
    </row>
    <row r="178" spans="1:6" x14ac:dyDescent="0.3">
      <c r="A178" s="86" t="s">
        <v>413</v>
      </c>
      <c r="B178" s="89">
        <v>666.9</v>
      </c>
      <c r="C178" s="111">
        <v>555.75</v>
      </c>
      <c r="D178" s="111">
        <v>111.15</v>
      </c>
      <c r="E178" s="115"/>
    </row>
    <row r="179" spans="1:6" x14ac:dyDescent="0.3">
      <c r="A179" s="86" t="s">
        <v>420</v>
      </c>
      <c r="B179" s="89">
        <v>150</v>
      </c>
      <c r="C179" s="111">
        <v>150</v>
      </c>
      <c r="D179" s="111"/>
      <c r="E179" s="115"/>
    </row>
    <row r="180" spans="1:6" x14ac:dyDescent="0.3">
      <c r="A180" s="86"/>
      <c r="B180" s="89"/>
      <c r="C180" s="111"/>
      <c r="D180" s="111"/>
      <c r="E180" s="115"/>
    </row>
    <row r="181" spans="1:6" x14ac:dyDescent="0.3">
      <c r="A181" s="85" t="s">
        <v>243</v>
      </c>
      <c r="B181" s="89"/>
      <c r="C181" s="111"/>
      <c r="D181" s="111"/>
      <c r="E181" s="115"/>
    </row>
    <row r="182" spans="1:6" x14ac:dyDescent="0.3">
      <c r="A182" s="86" t="s">
        <v>244</v>
      </c>
      <c r="B182" s="89"/>
      <c r="C182" s="111"/>
      <c r="D182" s="111"/>
      <c r="E182" s="115"/>
    </row>
    <row r="183" spans="1:6" x14ac:dyDescent="0.3">
      <c r="A183" s="86" t="s">
        <v>245</v>
      </c>
      <c r="B183" s="89"/>
      <c r="C183" s="111"/>
      <c r="D183" s="111"/>
      <c r="E183" s="115"/>
    </row>
    <row r="184" spans="1:6" x14ac:dyDescent="0.3">
      <c r="A184" s="86" t="s">
        <v>419</v>
      </c>
      <c r="B184" s="89">
        <v>1900</v>
      </c>
      <c r="C184" s="111">
        <v>1900</v>
      </c>
      <c r="D184" s="111"/>
      <c r="E184" s="115"/>
    </row>
    <row r="185" spans="1:6" x14ac:dyDescent="0.3">
      <c r="A185" s="86" t="s">
        <v>246</v>
      </c>
      <c r="B185" s="89">
        <v>940.82</v>
      </c>
      <c r="C185" s="117">
        <v>940.82</v>
      </c>
      <c r="D185" s="117"/>
      <c r="E185" s="115"/>
    </row>
    <row r="186" spans="1:6" x14ac:dyDescent="0.3">
      <c r="A186" s="86"/>
      <c r="B186" s="88"/>
      <c r="C186" s="122"/>
      <c r="D186" s="122"/>
      <c r="E186" s="115"/>
    </row>
    <row r="187" spans="1:6" x14ac:dyDescent="0.3">
      <c r="A187" s="85" t="s">
        <v>247</v>
      </c>
      <c r="B187" s="86"/>
      <c r="C187" s="117"/>
      <c r="D187" s="117"/>
      <c r="E187" s="115"/>
    </row>
    <row r="188" spans="1:6" x14ac:dyDescent="0.3">
      <c r="A188" s="86" t="s">
        <v>248</v>
      </c>
      <c r="B188" s="86"/>
      <c r="C188" s="117"/>
      <c r="D188" s="125"/>
      <c r="E188" s="115"/>
    </row>
    <row r="189" spans="1:6" x14ac:dyDescent="0.3">
      <c r="A189" s="85" t="s">
        <v>249</v>
      </c>
      <c r="B189" s="128">
        <f>SUM(B163:B188)</f>
        <v>16022.06</v>
      </c>
      <c r="C189" s="128">
        <f t="shared" ref="C189:E189" si="1">SUM(C163:C188)</f>
        <v>15910.41</v>
      </c>
      <c r="D189" s="128">
        <f t="shared" si="1"/>
        <v>111.15</v>
      </c>
      <c r="E189" s="128">
        <f t="shared" si="1"/>
        <v>200</v>
      </c>
    </row>
    <row r="190" spans="1:6" x14ac:dyDescent="0.3">
      <c r="A190" s="86"/>
      <c r="B190" s="86"/>
      <c r="C190" s="86"/>
      <c r="D190" s="86"/>
      <c r="E190" s="86"/>
    </row>
    <row r="191" spans="1:6" x14ac:dyDescent="0.3">
      <c r="A191" s="106" t="s">
        <v>251</v>
      </c>
      <c r="B191" s="132">
        <f>SUM(B159+B189)</f>
        <v>63824.42</v>
      </c>
      <c r="C191" s="132">
        <f t="shared" ref="C191:E191" si="2">SUM(C159+C189)</f>
        <v>62590.26999999999</v>
      </c>
      <c r="D191" s="132">
        <f t="shared" si="2"/>
        <v>1195.6500000000003</v>
      </c>
      <c r="E191" s="132">
        <f t="shared" si="2"/>
        <v>50919.5</v>
      </c>
    </row>
    <row r="192" spans="1:6" x14ac:dyDescent="0.3">
      <c r="A192" s="86"/>
      <c r="B192" s="86"/>
      <c r="C192" s="86"/>
      <c r="D192" s="86"/>
      <c r="E192" s="133">
        <v>50920</v>
      </c>
      <c r="F192" s="169" t="s">
        <v>252</v>
      </c>
    </row>
    <row r="193" spans="1:5" x14ac:dyDescent="0.3">
      <c r="A193" s="86"/>
      <c r="B193" s="86"/>
      <c r="C193" s="86"/>
      <c r="D193" s="86"/>
      <c r="E19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3FB4-7DDD-4C6D-89FB-C12E3362D59E}">
  <dimension ref="A1:O190"/>
  <sheetViews>
    <sheetView topLeftCell="A51" workbookViewId="0">
      <selection activeCell="E54" sqref="E54"/>
    </sheetView>
  </sheetViews>
  <sheetFormatPr defaultRowHeight="14.4" x14ac:dyDescent="0.3"/>
  <cols>
    <col min="1" max="1" width="29.44140625" customWidth="1"/>
    <col min="2" max="2" width="15.88671875" customWidth="1"/>
    <col min="3" max="3" width="12.6640625" customWidth="1"/>
    <col min="4" max="4" width="10.44140625" customWidth="1"/>
    <col min="5" max="5" width="12.88671875" customWidth="1"/>
    <col min="6" max="6" width="8.33203125" customWidth="1"/>
    <col min="7" max="7" width="11" customWidth="1"/>
    <col min="12" max="12" width="11.44140625" customWidth="1"/>
  </cols>
  <sheetData>
    <row r="1" spans="1:12" x14ac:dyDescent="0.3">
      <c r="A1" s="82" t="s">
        <v>226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93</v>
      </c>
      <c r="H3" s="86"/>
      <c r="I3" s="86"/>
      <c r="J3" s="86"/>
      <c r="K3" s="87"/>
      <c r="L3" s="92">
        <f>SUM(B34)</f>
        <v>26359.73</v>
      </c>
    </row>
    <row r="4" spans="1:12" x14ac:dyDescent="0.3">
      <c r="A4" s="90"/>
      <c r="B4" s="91"/>
      <c r="C4" s="84"/>
      <c r="D4" s="84"/>
      <c r="E4" s="86"/>
      <c r="G4" s="86"/>
      <c r="H4" s="86"/>
      <c r="I4" s="86"/>
      <c r="J4" s="86"/>
      <c r="K4" s="87"/>
      <c r="L4" s="89">
        <f>SUM(L1+L3)</f>
        <v>138011.76999999999</v>
      </c>
    </row>
    <row r="5" spans="1:12" x14ac:dyDescent="0.3">
      <c r="A5" s="86" t="s">
        <v>94</v>
      </c>
      <c r="B5" s="91"/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86" t="s">
        <v>95</v>
      </c>
      <c r="B6" s="91"/>
      <c r="C6" s="84"/>
      <c r="D6" s="84"/>
      <c r="G6" s="86" t="s">
        <v>96</v>
      </c>
      <c r="H6" s="86"/>
      <c r="I6" s="86"/>
      <c r="J6" s="86"/>
      <c r="K6" s="87"/>
      <c r="L6" s="92">
        <f>SUM(B187)</f>
        <v>6890.5400000000018</v>
      </c>
    </row>
    <row r="7" spans="1:12" x14ac:dyDescent="0.3">
      <c r="A7" s="86" t="s">
        <v>39</v>
      </c>
      <c r="B7" s="89">
        <v>470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86" t="s">
        <v>97</v>
      </c>
      <c r="B8" s="91"/>
      <c r="C8" s="84"/>
      <c r="D8" s="84"/>
      <c r="G8" s="85" t="s">
        <v>98</v>
      </c>
      <c r="H8" s="85"/>
      <c r="I8" s="85"/>
      <c r="J8" s="85"/>
      <c r="K8" s="93"/>
      <c r="L8" s="94">
        <f>SUM(L4-L6)</f>
        <v>131121.22999999998</v>
      </c>
    </row>
    <row r="9" spans="1:12" ht="15" thickTop="1" x14ac:dyDescent="0.3">
      <c r="A9" s="86" t="s">
        <v>99</v>
      </c>
      <c r="B9" s="91"/>
      <c r="C9" s="84"/>
      <c r="D9" s="84"/>
      <c r="G9" s="86"/>
      <c r="H9" s="86"/>
      <c r="I9" s="86"/>
      <c r="J9" s="86"/>
      <c r="K9" s="87"/>
      <c r="L9" s="89"/>
    </row>
    <row r="10" spans="1:12" x14ac:dyDescent="0.3">
      <c r="A10" s="86" t="s">
        <v>100</v>
      </c>
      <c r="B10" s="91"/>
      <c r="C10" s="84"/>
      <c r="D10" s="84"/>
      <c r="G10" s="85" t="s">
        <v>101</v>
      </c>
      <c r="H10" s="85"/>
      <c r="I10" s="85"/>
      <c r="J10" s="85"/>
      <c r="K10" s="87"/>
      <c r="L10" s="89"/>
    </row>
    <row r="11" spans="1:12" x14ac:dyDescent="0.3">
      <c r="A11" s="86" t="s">
        <v>102</v>
      </c>
      <c r="B11" s="91"/>
      <c r="C11" s="84"/>
      <c r="D11" s="84"/>
      <c r="G11" s="86"/>
      <c r="H11" s="86"/>
      <c r="I11" s="86"/>
      <c r="J11" s="86"/>
      <c r="K11" s="86"/>
      <c r="L11" s="89"/>
    </row>
    <row r="12" spans="1:12" x14ac:dyDescent="0.3">
      <c r="A12" s="86" t="s">
        <v>103</v>
      </c>
      <c r="B12" s="91"/>
      <c r="C12" s="84"/>
      <c r="D12" s="84"/>
      <c r="G12" s="86" t="s">
        <v>104</v>
      </c>
      <c r="H12" s="86"/>
      <c r="I12" s="86"/>
      <c r="J12" s="86"/>
      <c r="K12" s="87"/>
      <c r="L12" s="89"/>
    </row>
    <row r="13" spans="1:12" x14ac:dyDescent="0.3">
      <c r="A13" s="86" t="s">
        <v>105</v>
      </c>
      <c r="B13" s="91"/>
      <c r="C13" s="84"/>
      <c r="D13" s="84"/>
      <c r="G13" s="95" t="s">
        <v>231</v>
      </c>
      <c r="H13" s="86" t="s">
        <v>106</v>
      </c>
      <c r="I13" s="86"/>
      <c r="J13" s="86"/>
      <c r="K13" s="87"/>
      <c r="L13" s="89">
        <v>27645.48</v>
      </c>
    </row>
    <row r="14" spans="1:12" x14ac:dyDescent="0.3">
      <c r="A14" s="86" t="s">
        <v>107</v>
      </c>
      <c r="B14" s="91">
        <v>30.67</v>
      </c>
      <c r="C14" s="84"/>
      <c r="D14" s="84"/>
      <c r="G14" s="95" t="s">
        <v>231</v>
      </c>
      <c r="H14" s="86" t="s">
        <v>108</v>
      </c>
      <c r="I14" s="86"/>
      <c r="J14" s="86"/>
      <c r="K14" s="87"/>
      <c r="L14" s="89">
        <v>20379.150000000001</v>
      </c>
    </row>
    <row r="15" spans="1:12" x14ac:dyDescent="0.3">
      <c r="A15" s="86" t="s">
        <v>109</v>
      </c>
      <c r="B15" s="91"/>
      <c r="C15" s="84"/>
      <c r="D15" s="84"/>
      <c r="G15" s="95" t="s">
        <v>110</v>
      </c>
      <c r="H15" s="86" t="s">
        <v>111</v>
      </c>
      <c r="I15" s="86"/>
      <c r="J15" s="86"/>
      <c r="K15" s="87"/>
      <c r="L15" s="92">
        <v>85498.5</v>
      </c>
    </row>
    <row r="16" spans="1:12" x14ac:dyDescent="0.3">
      <c r="A16" s="86" t="s">
        <v>112</v>
      </c>
      <c r="B16" s="91"/>
      <c r="C16" s="84"/>
      <c r="D16" s="84"/>
      <c r="G16" s="86"/>
      <c r="H16" s="86"/>
      <c r="I16" s="86"/>
      <c r="J16" s="86"/>
      <c r="K16" s="87"/>
      <c r="L16" s="88">
        <f>SUM(L13:L15)</f>
        <v>133523.13</v>
      </c>
    </row>
    <row r="17" spans="1:15" x14ac:dyDescent="0.3">
      <c r="A17" s="86" t="s">
        <v>113</v>
      </c>
      <c r="B17" s="91"/>
      <c r="C17" s="84"/>
      <c r="D17" s="84"/>
      <c r="G17" s="86"/>
      <c r="H17" s="86"/>
      <c r="I17" s="86"/>
      <c r="J17" s="86"/>
      <c r="K17" s="87"/>
      <c r="L17" s="87"/>
    </row>
    <row r="18" spans="1:15" x14ac:dyDescent="0.3">
      <c r="A18" s="86" t="s">
        <v>19</v>
      </c>
      <c r="B18" s="91"/>
      <c r="C18" s="84"/>
      <c r="D18" s="84"/>
      <c r="G18" s="86" t="s">
        <v>114</v>
      </c>
      <c r="H18" s="86"/>
      <c r="I18" s="86"/>
      <c r="J18" s="86"/>
      <c r="K18" s="96"/>
      <c r="L18" s="97"/>
      <c r="M18" s="98"/>
      <c r="N18" s="99"/>
      <c r="O18" s="100"/>
    </row>
    <row r="19" spans="1:15" x14ac:dyDescent="0.3">
      <c r="A19" s="86" t="s">
        <v>115</v>
      </c>
      <c r="B19" s="91"/>
      <c r="C19" s="84"/>
      <c r="D19" s="84"/>
      <c r="G19" s="86"/>
      <c r="H19" s="86"/>
      <c r="I19" s="86"/>
      <c r="J19" s="86"/>
      <c r="K19" s="101">
        <v>2440</v>
      </c>
      <c r="L19" s="103">
        <v>20.98</v>
      </c>
    </row>
    <row r="20" spans="1:15" x14ac:dyDescent="0.3">
      <c r="A20" s="86" t="s">
        <v>116</v>
      </c>
      <c r="B20" s="91"/>
      <c r="C20" s="84"/>
      <c r="D20" s="84"/>
      <c r="G20" s="86"/>
      <c r="H20" s="86"/>
      <c r="I20" s="86"/>
      <c r="J20" s="86"/>
      <c r="K20" s="104">
        <v>2468</v>
      </c>
      <c r="L20" s="102">
        <v>40.5</v>
      </c>
    </row>
    <row r="21" spans="1:15" x14ac:dyDescent="0.3">
      <c r="A21" s="86" t="s">
        <v>117</v>
      </c>
      <c r="B21" s="91"/>
      <c r="C21" s="84"/>
      <c r="D21" s="84"/>
      <c r="G21" s="86"/>
      <c r="H21" s="86"/>
      <c r="I21" s="86"/>
      <c r="J21" s="86"/>
      <c r="K21" s="104">
        <v>2471</v>
      </c>
      <c r="L21" s="102">
        <v>240</v>
      </c>
    </row>
    <row r="22" spans="1:15" x14ac:dyDescent="0.3">
      <c r="A22" s="86" t="s">
        <v>35</v>
      </c>
      <c r="B22" s="91"/>
      <c r="C22" s="84"/>
      <c r="D22" s="84"/>
      <c r="G22" s="86"/>
      <c r="H22" s="86"/>
      <c r="I22" s="86"/>
      <c r="J22" s="86"/>
      <c r="K22" s="104">
        <v>2477</v>
      </c>
      <c r="L22" s="102">
        <v>25</v>
      </c>
    </row>
    <row r="23" spans="1:15" x14ac:dyDescent="0.3">
      <c r="A23" s="86" t="s">
        <v>118</v>
      </c>
      <c r="B23" s="91"/>
      <c r="C23" s="84"/>
      <c r="D23" s="84"/>
      <c r="G23" s="86"/>
      <c r="H23" s="86"/>
      <c r="I23" s="86"/>
      <c r="J23" s="86"/>
      <c r="K23" s="104">
        <v>2478</v>
      </c>
      <c r="L23" s="102">
        <v>1439.25</v>
      </c>
    </row>
    <row r="24" spans="1:15" x14ac:dyDescent="0.3">
      <c r="A24" s="86" t="s">
        <v>119</v>
      </c>
      <c r="B24" s="91"/>
      <c r="C24" s="84"/>
      <c r="D24" s="84"/>
      <c r="G24" s="86"/>
      <c r="H24" s="86"/>
      <c r="I24" s="86"/>
      <c r="J24" s="86"/>
      <c r="K24" s="104">
        <v>2479</v>
      </c>
      <c r="L24" s="105">
        <v>377.08</v>
      </c>
    </row>
    <row r="25" spans="1:15" x14ac:dyDescent="0.3">
      <c r="A25" s="86" t="s">
        <v>120</v>
      </c>
      <c r="B25" s="91"/>
      <c r="C25" s="84"/>
      <c r="D25" s="84"/>
      <c r="G25" s="86"/>
      <c r="H25" s="86"/>
      <c r="I25" s="86"/>
      <c r="J25" s="86"/>
      <c r="K25" s="104">
        <v>2480</v>
      </c>
      <c r="L25" s="105">
        <v>127.5</v>
      </c>
    </row>
    <row r="26" spans="1:15" x14ac:dyDescent="0.3">
      <c r="A26" s="86" t="s">
        <v>121</v>
      </c>
      <c r="B26" s="91">
        <v>399.06</v>
      </c>
      <c r="C26" s="84"/>
      <c r="D26" s="84"/>
      <c r="G26" s="86"/>
      <c r="H26" s="86"/>
      <c r="I26" s="86"/>
      <c r="J26" s="86"/>
      <c r="K26" s="104">
        <v>2481</v>
      </c>
      <c r="L26" s="105">
        <v>131.59</v>
      </c>
    </row>
    <row r="27" spans="1:15" x14ac:dyDescent="0.3">
      <c r="A27" s="86" t="s">
        <v>122</v>
      </c>
      <c r="B27" s="91"/>
      <c r="C27" s="84"/>
      <c r="D27" s="84"/>
      <c r="G27" s="86"/>
      <c r="H27" s="86"/>
      <c r="I27" s="86"/>
      <c r="J27" s="86"/>
      <c r="K27" s="104"/>
      <c r="L27" s="105"/>
    </row>
    <row r="28" spans="1:15" x14ac:dyDescent="0.3">
      <c r="A28" s="106" t="s">
        <v>123</v>
      </c>
      <c r="B28" s="107">
        <f>SUM(B5:B27)</f>
        <v>899.73</v>
      </c>
      <c r="C28" s="84"/>
      <c r="D28" s="84"/>
      <c r="G28" s="86"/>
      <c r="H28" s="86"/>
      <c r="I28" s="86"/>
      <c r="J28" s="86"/>
      <c r="K28" s="17"/>
      <c r="L28" s="109">
        <f ca="1">SUM(L19:L31)-L18</f>
        <v>2401.9</v>
      </c>
    </row>
    <row r="29" spans="1:15" x14ac:dyDescent="0.3">
      <c r="A29" s="106" t="s">
        <v>124</v>
      </c>
      <c r="B29" s="108"/>
      <c r="C29" s="84"/>
      <c r="D29" s="84"/>
    </row>
    <row r="30" spans="1:15" x14ac:dyDescent="0.3">
      <c r="A30" s="86" t="s">
        <v>125</v>
      </c>
      <c r="B30" s="91">
        <v>25460</v>
      </c>
      <c r="C30" s="84"/>
      <c r="D30" s="84"/>
      <c r="G30" s="85" t="s">
        <v>130</v>
      </c>
      <c r="K30" s="17"/>
      <c r="L30" s="110">
        <f ca="1">SUM(L16-L28)</f>
        <v>131121.23000000001</v>
      </c>
    </row>
    <row r="31" spans="1:15" x14ac:dyDescent="0.3">
      <c r="A31" s="86" t="s">
        <v>126</v>
      </c>
      <c r="B31" s="91"/>
      <c r="C31" s="84"/>
      <c r="D31" s="84"/>
    </row>
    <row r="32" spans="1:15" x14ac:dyDescent="0.3">
      <c r="A32" s="86" t="s">
        <v>127</v>
      </c>
      <c r="B32" s="91"/>
      <c r="C32" s="91"/>
      <c r="D32" s="84"/>
    </row>
    <row r="33" spans="1:11" x14ac:dyDescent="0.3">
      <c r="A33" s="86" t="s">
        <v>128</v>
      </c>
      <c r="B33" s="91"/>
      <c r="C33" s="84"/>
      <c r="D33" s="84"/>
    </row>
    <row r="34" spans="1:11" x14ac:dyDescent="0.3">
      <c r="A34" s="106" t="s">
        <v>129</v>
      </c>
      <c r="B34" s="107">
        <f>SUM(B28:B33)</f>
        <v>26359.73</v>
      </c>
      <c r="C34" s="84"/>
      <c r="D34" s="84"/>
    </row>
    <row r="35" spans="1:11" x14ac:dyDescent="0.3">
      <c r="B35" s="84"/>
      <c r="C35" s="84"/>
      <c r="D35" s="84"/>
    </row>
    <row r="36" spans="1:11" x14ac:dyDescent="0.3">
      <c r="B36" s="84"/>
      <c r="C36" s="84"/>
      <c r="D36" s="84"/>
    </row>
    <row r="37" spans="1:11" x14ac:dyDescent="0.3">
      <c r="B37" s="84"/>
      <c r="C37" s="84"/>
      <c r="D37" s="84"/>
      <c r="K37" s="17"/>
    </row>
    <row r="38" spans="1:11" x14ac:dyDescent="0.3">
      <c r="B38" s="84"/>
      <c r="C38" s="84"/>
      <c r="D38" s="84"/>
    </row>
    <row r="39" spans="1:11" x14ac:dyDescent="0.3">
      <c r="B39" s="84"/>
      <c r="C39" s="84"/>
      <c r="D39" s="84"/>
      <c r="K39" s="17"/>
    </row>
    <row r="40" spans="1:11" x14ac:dyDescent="0.3">
      <c r="B40" s="84"/>
      <c r="C40" s="84"/>
      <c r="D40" s="84"/>
    </row>
    <row r="41" spans="1:11" x14ac:dyDescent="0.3">
      <c r="B41" s="84"/>
      <c r="C41" s="84"/>
      <c r="D41" s="84"/>
    </row>
    <row r="42" spans="1:11" x14ac:dyDescent="0.3">
      <c r="B42" s="84"/>
      <c r="C42" s="84"/>
      <c r="D42" s="84"/>
    </row>
    <row r="43" spans="1:11" x14ac:dyDescent="0.3">
      <c r="B43" s="84"/>
      <c r="C43" s="84"/>
      <c r="D43" s="84"/>
    </row>
    <row r="44" spans="1:11" x14ac:dyDescent="0.3">
      <c r="B44" s="84"/>
      <c r="C44" s="84"/>
      <c r="D44" s="84"/>
      <c r="H44" s="86"/>
      <c r="I44" s="86"/>
      <c r="J44" s="86"/>
    </row>
    <row r="45" spans="1:11" x14ac:dyDescent="0.3">
      <c r="B45" s="84"/>
      <c r="C45" s="84"/>
      <c r="D45" s="84"/>
      <c r="K45" s="17"/>
    </row>
    <row r="46" spans="1:11" x14ac:dyDescent="0.3">
      <c r="B46" s="84"/>
      <c r="C46" s="84"/>
      <c r="D46" s="84"/>
      <c r="G46" s="86"/>
      <c r="H46" s="86"/>
      <c r="I46" s="86"/>
      <c r="J46" s="86"/>
      <c r="K46" s="17"/>
    </row>
    <row r="47" spans="1:11" x14ac:dyDescent="0.3">
      <c r="B47" s="84"/>
      <c r="C47" s="84"/>
      <c r="D47" s="84"/>
      <c r="K47" s="17"/>
    </row>
    <row r="48" spans="1:11" x14ac:dyDescent="0.3">
      <c r="K48" s="101"/>
    </row>
    <row r="49" spans="1:5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5" x14ac:dyDescent="0.3">
      <c r="A50" s="85" t="s">
        <v>135</v>
      </c>
      <c r="B50" s="111"/>
      <c r="C50" s="111"/>
      <c r="D50" s="111"/>
      <c r="E50" s="114"/>
    </row>
    <row r="51" spans="1:5" x14ac:dyDescent="0.3">
      <c r="A51" s="86" t="s">
        <v>136</v>
      </c>
      <c r="B51" s="111">
        <v>153</v>
      </c>
      <c r="C51" s="111">
        <v>153</v>
      </c>
      <c r="D51" s="111"/>
      <c r="E51" s="115">
        <v>400</v>
      </c>
    </row>
    <row r="52" spans="1:5" x14ac:dyDescent="0.3">
      <c r="A52" s="86" t="s">
        <v>137</v>
      </c>
      <c r="B52" s="111">
        <v>2451.1</v>
      </c>
      <c r="C52" s="111">
        <v>2451.11</v>
      </c>
      <c r="D52" s="111"/>
      <c r="E52" s="115">
        <v>16300</v>
      </c>
    </row>
    <row r="53" spans="1:5" x14ac:dyDescent="0.3">
      <c r="A53" s="86" t="s">
        <v>138</v>
      </c>
      <c r="B53" s="111">
        <v>70</v>
      </c>
      <c r="C53" s="111">
        <v>70</v>
      </c>
      <c r="D53" s="111"/>
      <c r="E53" s="115">
        <v>420</v>
      </c>
    </row>
    <row r="54" spans="1:5" x14ac:dyDescent="0.3">
      <c r="A54" s="86" t="s">
        <v>139</v>
      </c>
      <c r="B54" s="111"/>
      <c r="C54" s="111"/>
      <c r="D54" s="111"/>
      <c r="E54" s="115">
        <v>200</v>
      </c>
    </row>
    <row r="55" spans="1:5" x14ac:dyDescent="0.3">
      <c r="A55" s="86" t="s">
        <v>228</v>
      </c>
      <c r="B55" s="111">
        <v>602.78</v>
      </c>
      <c r="C55" s="111">
        <v>602.78</v>
      </c>
      <c r="D55" s="111"/>
      <c r="E55" s="115">
        <v>4000</v>
      </c>
    </row>
    <row r="56" spans="1:5" x14ac:dyDescent="0.3">
      <c r="A56" s="86" t="s">
        <v>229</v>
      </c>
      <c r="B56" s="111">
        <v>151.38</v>
      </c>
      <c r="C56" s="111">
        <v>151.38</v>
      </c>
      <c r="D56" s="111"/>
      <c r="E56" s="115"/>
    </row>
    <row r="57" spans="1:5" x14ac:dyDescent="0.3">
      <c r="A57" s="86"/>
      <c r="B57" s="111"/>
      <c r="C57" s="111"/>
      <c r="D57" s="111"/>
      <c r="E57" s="115"/>
    </row>
    <row r="58" spans="1:5" x14ac:dyDescent="0.3">
      <c r="A58" s="85" t="s">
        <v>140</v>
      </c>
      <c r="B58" s="111"/>
      <c r="C58" s="111"/>
      <c r="D58" s="111"/>
      <c r="E58" s="115"/>
    </row>
    <row r="59" spans="1:5" x14ac:dyDescent="0.3">
      <c r="A59" s="86" t="s">
        <v>141</v>
      </c>
      <c r="B59" s="111">
        <v>40.5</v>
      </c>
      <c r="C59" s="111">
        <v>40.5</v>
      </c>
      <c r="D59" s="111"/>
      <c r="E59" s="115">
        <v>200</v>
      </c>
    </row>
    <row r="60" spans="1:5" x14ac:dyDescent="0.3">
      <c r="A60" s="86" t="s">
        <v>142</v>
      </c>
      <c r="B60" s="111">
        <v>504</v>
      </c>
      <c r="C60" s="111">
        <v>420</v>
      </c>
      <c r="D60" s="111">
        <v>84</v>
      </c>
      <c r="E60" s="115">
        <v>500</v>
      </c>
    </row>
    <row r="61" spans="1:5" x14ac:dyDescent="0.3">
      <c r="A61" s="86"/>
      <c r="B61" s="111"/>
      <c r="C61" s="111"/>
      <c r="D61" s="111"/>
      <c r="E61" s="115"/>
    </row>
    <row r="62" spans="1:5" x14ac:dyDescent="0.3">
      <c r="A62" s="85" t="s">
        <v>143</v>
      </c>
      <c r="B62" s="111"/>
      <c r="C62" s="111"/>
      <c r="D62" s="111"/>
      <c r="E62" s="115"/>
    </row>
    <row r="63" spans="1:5" x14ac:dyDescent="0.3">
      <c r="A63" s="86" t="s">
        <v>144</v>
      </c>
      <c r="B63" s="111"/>
      <c r="C63" s="111"/>
      <c r="D63" s="111"/>
      <c r="E63" s="115">
        <v>200</v>
      </c>
    </row>
    <row r="64" spans="1:5" x14ac:dyDescent="0.3">
      <c r="A64" s="86" t="s">
        <v>145</v>
      </c>
      <c r="B64" s="111"/>
      <c r="C64" s="111"/>
      <c r="D64" s="111"/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19.77</v>
      </c>
      <c r="C67" s="111">
        <v>19.77</v>
      </c>
      <c r="D67" s="111"/>
      <c r="E67" s="115">
        <v>150</v>
      </c>
    </row>
    <row r="68" spans="1:5" x14ac:dyDescent="0.3">
      <c r="A68" s="86" t="s">
        <v>147</v>
      </c>
      <c r="B68" s="111"/>
      <c r="C68" s="111"/>
      <c r="D68" s="111"/>
      <c r="E68" s="115">
        <v>3500</v>
      </c>
    </row>
    <row r="69" spans="1:5" x14ac:dyDescent="0.3">
      <c r="A69" s="86" t="s">
        <v>148</v>
      </c>
      <c r="B69" s="111"/>
      <c r="C69" s="111"/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25</v>
      </c>
      <c r="C71" s="111">
        <v>25</v>
      </c>
      <c r="D71" s="111"/>
      <c r="E71" s="115">
        <v>150</v>
      </c>
    </row>
    <row r="72" spans="1:5" x14ac:dyDescent="0.3">
      <c r="A72" s="86" t="s">
        <v>151</v>
      </c>
      <c r="B72" s="111">
        <v>20</v>
      </c>
      <c r="C72" s="111">
        <v>20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/>
      <c r="C80" s="111"/>
      <c r="D80" s="111"/>
      <c r="E80" s="115">
        <v>220</v>
      </c>
    </row>
    <row r="81" spans="1:5" x14ac:dyDescent="0.3">
      <c r="A81" s="86" t="s">
        <v>160</v>
      </c>
      <c r="B81" s="111"/>
      <c r="C81" s="111"/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/>
      <c r="C85" s="111"/>
      <c r="D85" s="111"/>
      <c r="E85" s="115">
        <v>425</v>
      </c>
    </row>
    <row r="86" spans="1:5" x14ac:dyDescent="0.3">
      <c r="A86" s="86" t="s">
        <v>164</v>
      </c>
      <c r="B86" s="111"/>
      <c r="C86" s="111"/>
      <c r="D86" s="111"/>
      <c r="E86" s="115">
        <v>425</v>
      </c>
    </row>
    <row r="87" spans="1:5" x14ac:dyDescent="0.3">
      <c r="A87" s="86" t="s">
        <v>165</v>
      </c>
      <c r="B87" s="111"/>
      <c r="C87" s="111"/>
      <c r="D87" s="111"/>
      <c r="E87" s="115">
        <v>425</v>
      </c>
    </row>
    <row r="88" spans="1:5" x14ac:dyDescent="0.3">
      <c r="A88" s="86" t="s">
        <v>166</v>
      </c>
      <c r="B88" s="111"/>
      <c r="C88" s="111"/>
      <c r="D88" s="111"/>
      <c r="E88" s="115">
        <v>425</v>
      </c>
    </row>
    <row r="89" spans="1:5" x14ac:dyDescent="0.3">
      <c r="A89" s="86" t="s">
        <v>167</v>
      </c>
      <c r="B89" s="111"/>
      <c r="C89" s="111"/>
      <c r="D89" s="111"/>
      <c r="E89" s="115">
        <v>425</v>
      </c>
    </row>
    <row r="90" spans="1:5" x14ac:dyDescent="0.3">
      <c r="A90" s="86" t="s">
        <v>168</v>
      </c>
      <c r="B90" s="111"/>
      <c r="C90" s="111"/>
      <c r="D90" s="111"/>
      <c r="E90" s="115">
        <v>425</v>
      </c>
    </row>
    <row r="91" spans="1:5" x14ac:dyDescent="0.3">
      <c r="A91" s="86" t="s">
        <v>169</v>
      </c>
      <c r="B91" s="111"/>
      <c r="C91" s="111"/>
      <c r="D91" s="111"/>
      <c r="E91" s="115">
        <v>25</v>
      </c>
    </row>
    <row r="92" spans="1:5" x14ac:dyDescent="0.3">
      <c r="A92" s="86" t="s">
        <v>170</v>
      </c>
      <c r="B92" s="111"/>
      <c r="C92" s="111"/>
      <c r="D92" s="111"/>
      <c r="E92" s="115">
        <v>275</v>
      </c>
    </row>
    <row r="93" spans="1:5" x14ac:dyDescent="0.3">
      <c r="A93" s="86" t="s">
        <v>171</v>
      </c>
      <c r="B93" s="111"/>
      <c r="C93" s="111"/>
      <c r="D93" s="111"/>
      <c r="E93" s="115">
        <v>925</v>
      </c>
    </row>
    <row r="94" spans="1:5" x14ac:dyDescent="0.3">
      <c r="A94" s="86" t="s">
        <v>172</v>
      </c>
      <c r="B94" s="111"/>
      <c r="C94" s="111"/>
      <c r="D94" s="111"/>
      <c r="E94" s="115">
        <v>425</v>
      </c>
    </row>
    <row r="95" spans="1:5" x14ac:dyDescent="0.3">
      <c r="A95" s="86" t="s">
        <v>173</v>
      </c>
      <c r="B95" s="111"/>
      <c r="C95" s="111"/>
      <c r="D95" s="111"/>
      <c r="E95" s="115">
        <v>120</v>
      </c>
    </row>
    <row r="96" spans="1:5" x14ac:dyDescent="0.3">
      <c r="A96" s="86" t="s">
        <v>174</v>
      </c>
      <c r="B96" s="111"/>
      <c r="C96" s="111"/>
      <c r="D96" s="111"/>
      <c r="E96" s="115">
        <v>120</v>
      </c>
    </row>
    <row r="97" spans="1:5" x14ac:dyDescent="0.3">
      <c r="A97" s="86" t="s">
        <v>175</v>
      </c>
      <c r="B97" s="111"/>
      <c r="C97" s="111"/>
      <c r="D97" s="111"/>
      <c r="E97" s="115">
        <v>100</v>
      </c>
    </row>
    <row r="98" spans="1:5" x14ac:dyDescent="0.3">
      <c r="A98" s="86"/>
      <c r="B98" s="111"/>
      <c r="C98" s="111"/>
      <c r="D98" s="111"/>
      <c r="E98" s="115"/>
    </row>
    <row r="99" spans="1:5" x14ac:dyDescent="0.3">
      <c r="A99" s="86" t="s">
        <v>176</v>
      </c>
      <c r="B99" s="111"/>
      <c r="C99" s="111"/>
      <c r="E99" s="115">
        <v>600</v>
      </c>
    </row>
    <row r="100" spans="1:5" x14ac:dyDescent="0.3">
      <c r="A100" s="86" t="s">
        <v>177</v>
      </c>
      <c r="B100" s="111"/>
      <c r="C100" s="111"/>
      <c r="E100" s="115">
        <v>500</v>
      </c>
    </row>
    <row r="101" spans="1:5" x14ac:dyDescent="0.3">
      <c r="A101" s="86" t="s">
        <v>232</v>
      </c>
      <c r="B101" s="111"/>
      <c r="C101" s="111"/>
      <c r="E101" s="115">
        <v>600</v>
      </c>
    </row>
    <row r="102" spans="1:5" x14ac:dyDescent="0.3">
      <c r="A102" s="86"/>
      <c r="B102" s="111"/>
      <c r="C102" s="111"/>
      <c r="E102" s="115"/>
    </row>
    <row r="103" spans="1:5" x14ac:dyDescent="0.3">
      <c r="A103" s="85" t="s">
        <v>178</v>
      </c>
      <c r="B103" s="111"/>
      <c r="C103" s="111"/>
      <c r="D103" s="111"/>
      <c r="E103" s="115"/>
    </row>
    <row r="104" spans="1:5" x14ac:dyDescent="0.3">
      <c r="A104" s="86" t="s">
        <v>233</v>
      </c>
      <c r="B104" s="111"/>
      <c r="C104" s="111"/>
      <c r="D104" s="111"/>
      <c r="E104" s="115">
        <v>300</v>
      </c>
    </row>
    <row r="105" spans="1:5" x14ac:dyDescent="0.3">
      <c r="A105" s="86" t="s">
        <v>179</v>
      </c>
      <c r="B105" s="111">
        <v>240</v>
      </c>
      <c r="C105" s="111">
        <v>200</v>
      </c>
      <c r="D105" s="111">
        <v>40</v>
      </c>
      <c r="E105" s="115">
        <v>300</v>
      </c>
    </row>
    <row r="106" spans="1:5" x14ac:dyDescent="0.3">
      <c r="A106" s="86" t="s">
        <v>180</v>
      </c>
      <c r="B106" s="111"/>
      <c r="C106" s="111"/>
      <c r="D106" s="111"/>
      <c r="E106" s="115"/>
    </row>
    <row r="107" spans="1:5" x14ac:dyDescent="0.3">
      <c r="A107" s="86" t="s">
        <v>181</v>
      </c>
      <c r="B107" s="111">
        <v>31.18</v>
      </c>
      <c r="C107" s="111">
        <v>25.98</v>
      </c>
      <c r="D107" s="111">
        <v>5.2</v>
      </c>
      <c r="E107" s="115">
        <v>220</v>
      </c>
    </row>
    <row r="108" spans="1:5" x14ac:dyDescent="0.3">
      <c r="A108" s="86" t="s">
        <v>182</v>
      </c>
      <c r="B108" s="111"/>
      <c r="C108" s="111"/>
      <c r="D108" s="111"/>
      <c r="E108" s="115">
        <v>500</v>
      </c>
    </row>
    <row r="109" spans="1:5" x14ac:dyDescent="0.3">
      <c r="A109" s="86" t="s">
        <v>183</v>
      </c>
      <c r="B109" s="111"/>
      <c r="C109" s="111"/>
      <c r="D109" s="111"/>
      <c r="E109" s="115">
        <v>220</v>
      </c>
    </row>
    <row r="110" spans="1:5" x14ac:dyDescent="0.3">
      <c r="E110" s="115"/>
    </row>
    <row r="111" spans="1:5" x14ac:dyDescent="0.3">
      <c r="A111" s="85" t="s">
        <v>184</v>
      </c>
      <c r="B111" s="111"/>
      <c r="C111" s="111"/>
      <c r="D111" s="111"/>
      <c r="E111" s="115"/>
    </row>
    <row r="112" spans="1:5" x14ac:dyDescent="0.3">
      <c r="A112" s="86" t="s">
        <v>185</v>
      </c>
      <c r="B112" s="111"/>
      <c r="C112" s="111"/>
      <c r="D112" s="111"/>
      <c r="E112" s="115">
        <v>1800</v>
      </c>
    </row>
    <row r="113" spans="1:5" x14ac:dyDescent="0.3">
      <c r="A113" s="86" t="s">
        <v>186</v>
      </c>
      <c r="B113" s="111"/>
      <c r="C113" s="111"/>
      <c r="D113" s="111"/>
      <c r="E113" s="115"/>
    </row>
    <row r="114" spans="1:5" x14ac:dyDescent="0.3">
      <c r="A114" s="86" t="s">
        <v>187</v>
      </c>
      <c r="B114" s="111">
        <v>907.5</v>
      </c>
      <c r="C114" s="111">
        <v>907.5</v>
      </c>
      <c r="D114" s="111"/>
      <c r="E114" s="115">
        <v>5032.5</v>
      </c>
    </row>
    <row r="115" spans="1:5" x14ac:dyDescent="0.3">
      <c r="A115" s="86" t="s">
        <v>188</v>
      </c>
      <c r="B115" s="111">
        <v>90</v>
      </c>
      <c r="C115" s="111">
        <v>90</v>
      </c>
      <c r="D115" s="111"/>
      <c r="E115" s="115">
        <v>360</v>
      </c>
    </row>
    <row r="116" spans="1:5" x14ac:dyDescent="0.3">
      <c r="A116" s="86" t="s">
        <v>234</v>
      </c>
      <c r="B116" s="111">
        <v>131.59</v>
      </c>
      <c r="C116" s="111">
        <v>109.66</v>
      </c>
      <c r="D116" s="111">
        <v>21.93</v>
      </c>
      <c r="E116" s="115">
        <v>200</v>
      </c>
    </row>
    <row r="117" spans="1:5" x14ac:dyDescent="0.3">
      <c r="A117" s="86" t="s">
        <v>189</v>
      </c>
      <c r="B117" s="111"/>
      <c r="C117" s="111"/>
      <c r="D117" s="111"/>
      <c r="E117" s="115">
        <v>200</v>
      </c>
    </row>
    <row r="118" spans="1:5" x14ac:dyDescent="0.3">
      <c r="A118" s="86" t="s">
        <v>190</v>
      </c>
      <c r="B118" s="111"/>
      <c r="C118" s="111"/>
      <c r="D118" s="111"/>
      <c r="E118" s="115">
        <v>100</v>
      </c>
    </row>
    <row r="119" spans="1:5" x14ac:dyDescent="0.3">
      <c r="A119" s="86" t="s">
        <v>191</v>
      </c>
      <c r="B119" s="111"/>
      <c r="C119" s="111"/>
      <c r="D119" s="111"/>
      <c r="E119" s="115"/>
    </row>
    <row r="120" spans="1:5" x14ac:dyDescent="0.3">
      <c r="A120" s="86" t="s">
        <v>192</v>
      </c>
      <c r="B120" s="111"/>
      <c r="C120" s="111"/>
      <c r="D120" s="111"/>
      <c r="E120" s="115"/>
    </row>
    <row r="121" spans="1:5" x14ac:dyDescent="0.3">
      <c r="A121" s="86" t="s">
        <v>193</v>
      </c>
      <c r="B121" s="111"/>
      <c r="C121" s="111"/>
      <c r="D121" s="111"/>
      <c r="E121" s="115"/>
    </row>
    <row r="122" spans="1:5" x14ac:dyDescent="0.3">
      <c r="A122" s="86" t="s">
        <v>194</v>
      </c>
      <c r="B122" s="111"/>
      <c r="C122" s="111"/>
      <c r="D122" s="111"/>
      <c r="E122" s="115">
        <v>300</v>
      </c>
    </row>
    <row r="123" spans="1:5" x14ac:dyDescent="0.3">
      <c r="A123" s="86" t="s">
        <v>195</v>
      </c>
      <c r="B123" s="111"/>
      <c r="C123" s="111"/>
      <c r="D123" s="111"/>
      <c r="E123" s="115">
        <v>100</v>
      </c>
    </row>
    <row r="124" spans="1:5" x14ac:dyDescent="0.3">
      <c r="A124" s="86" t="s">
        <v>196</v>
      </c>
      <c r="B124" s="111"/>
      <c r="C124" s="111"/>
      <c r="D124" s="111"/>
      <c r="E124" s="115">
        <v>400</v>
      </c>
    </row>
    <row r="125" spans="1:5" x14ac:dyDescent="0.3">
      <c r="E125" s="115"/>
    </row>
    <row r="126" spans="1:5" x14ac:dyDescent="0.3">
      <c r="A126" s="85" t="s">
        <v>197</v>
      </c>
      <c r="B126" s="111"/>
      <c r="C126" s="111"/>
      <c r="D126" s="111"/>
      <c r="E126" s="115"/>
    </row>
    <row r="127" spans="1:5" x14ac:dyDescent="0.3">
      <c r="A127" s="86" t="s">
        <v>198</v>
      </c>
      <c r="B127" s="111">
        <v>29</v>
      </c>
      <c r="C127" s="111">
        <v>29</v>
      </c>
      <c r="D127" s="111"/>
      <c r="E127" s="115">
        <v>200</v>
      </c>
    </row>
    <row r="128" spans="1:5" x14ac:dyDescent="0.3">
      <c r="A128" s="86" t="s">
        <v>199</v>
      </c>
      <c r="B128" s="111"/>
      <c r="C128" s="111"/>
      <c r="D128" s="111"/>
      <c r="E128" s="115"/>
    </row>
    <row r="129" spans="1:5" x14ac:dyDescent="0.3">
      <c r="A129" s="86"/>
      <c r="B129" s="111"/>
      <c r="C129" s="111"/>
      <c r="D129" s="111"/>
      <c r="E129" s="115"/>
    </row>
    <row r="130" spans="1:5" x14ac:dyDescent="0.3">
      <c r="A130" s="85" t="s">
        <v>200</v>
      </c>
      <c r="B130" s="111"/>
      <c r="C130" s="111"/>
      <c r="D130" s="111"/>
      <c r="E130" s="115"/>
    </row>
    <row r="131" spans="1:5" x14ac:dyDescent="0.3">
      <c r="A131" s="86" t="s">
        <v>201</v>
      </c>
      <c r="B131" s="111"/>
      <c r="C131" s="111"/>
      <c r="D131" s="111"/>
      <c r="E131" s="115"/>
    </row>
    <row r="132" spans="1:5" x14ac:dyDescent="0.3">
      <c r="A132" s="86" t="s">
        <v>202</v>
      </c>
      <c r="B132" s="111"/>
      <c r="C132" s="111"/>
      <c r="D132" s="111"/>
      <c r="E132" s="115">
        <v>200</v>
      </c>
    </row>
    <row r="133" spans="1:5" x14ac:dyDescent="0.3">
      <c r="A133" s="86" t="s">
        <v>203</v>
      </c>
      <c r="B133" s="111"/>
      <c r="C133" s="111"/>
      <c r="D133" s="111"/>
      <c r="E133" s="115"/>
    </row>
    <row r="134" spans="1:5" x14ac:dyDescent="0.3">
      <c r="A134" s="86" t="s">
        <v>204</v>
      </c>
      <c r="B134" s="111"/>
      <c r="C134" s="111"/>
      <c r="D134" s="111"/>
      <c r="E134" s="115"/>
    </row>
    <row r="135" spans="1:5" x14ac:dyDescent="0.3">
      <c r="A135" s="86" t="s">
        <v>235</v>
      </c>
      <c r="B135" s="111"/>
      <c r="C135" s="111"/>
      <c r="D135" s="111"/>
      <c r="E135" s="115">
        <v>50</v>
      </c>
    </row>
    <row r="136" spans="1:5" x14ac:dyDescent="0.3">
      <c r="A136" s="86" t="s">
        <v>236</v>
      </c>
      <c r="B136" s="111"/>
      <c r="C136" s="111"/>
      <c r="D136" s="111"/>
      <c r="E136" s="115">
        <v>50</v>
      </c>
    </row>
    <row r="137" spans="1:5" x14ac:dyDescent="0.3">
      <c r="A137" s="86" t="s">
        <v>205</v>
      </c>
      <c r="B137" s="111"/>
      <c r="C137" s="111"/>
      <c r="D137" s="111"/>
      <c r="E137" s="115">
        <v>40</v>
      </c>
    </row>
    <row r="138" spans="1:5" x14ac:dyDescent="0.3">
      <c r="A138" s="86" t="s">
        <v>206</v>
      </c>
      <c r="B138" s="111"/>
      <c r="C138" s="111"/>
      <c r="D138" s="111"/>
      <c r="E138" s="115">
        <v>150</v>
      </c>
    </row>
    <row r="139" spans="1:5" x14ac:dyDescent="0.3">
      <c r="A139" s="86" t="s">
        <v>207</v>
      </c>
      <c r="B139" s="111"/>
      <c r="C139" s="111"/>
      <c r="D139" s="111"/>
      <c r="E139" s="115"/>
    </row>
    <row r="140" spans="1:5" x14ac:dyDescent="0.3">
      <c r="A140" s="86" t="s">
        <v>208</v>
      </c>
      <c r="B140" s="111"/>
      <c r="C140" s="111"/>
      <c r="D140" s="111"/>
      <c r="E140" s="115"/>
    </row>
    <row r="141" spans="1:5" x14ac:dyDescent="0.3">
      <c r="A141" s="86" t="s">
        <v>209</v>
      </c>
      <c r="B141" s="111"/>
      <c r="C141" s="111"/>
      <c r="D141" s="111"/>
      <c r="E141" s="115">
        <v>3000</v>
      </c>
    </row>
    <row r="142" spans="1:5" x14ac:dyDescent="0.3">
      <c r="A142" s="86" t="s">
        <v>210</v>
      </c>
      <c r="B142" s="111"/>
      <c r="C142" s="111"/>
      <c r="D142" s="117"/>
      <c r="E142" s="115"/>
    </row>
    <row r="143" spans="1:5" x14ac:dyDescent="0.3">
      <c r="A143" s="86" t="s">
        <v>211</v>
      </c>
      <c r="B143" s="111"/>
      <c r="C143" s="111"/>
      <c r="D143" s="111"/>
      <c r="E143" s="115"/>
    </row>
    <row r="144" spans="1:5" x14ac:dyDescent="0.3">
      <c r="A144" s="86" t="s">
        <v>212</v>
      </c>
      <c r="B144" s="111"/>
      <c r="C144" s="111"/>
      <c r="D144" s="111"/>
      <c r="E144" s="115">
        <v>442</v>
      </c>
    </row>
    <row r="145" spans="1:8" x14ac:dyDescent="0.3">
      <c r="A145" s="86" t="s">
        <v>38</v>
      </c>
      <c r="B145" s="111"/>
      <c r="C145" s="111"/>
      <c r="D145" s="111"/>
      <c r="E145" s="115"/>
    </row>
    <row r="146" spans="1:8" x14ac:dyDescent="0.3">
      <c r="A146" s="86" t="s">
        <v>213</v>
      </c>
      <c r="B146" s="111"/>
      <c r="C146" s="111"/>
      <c r="D146" s="111"/>
      <c r="E146" s="115"/>
    </row>
    <row r="147" spans="1:8" x14ac:dyDescent="0.3">
      <c r="A147" s="86" t="s">
        <v>214</v>
      </c>
      <c r="B147" s="111"/>
      <c r="C147" s="111"/>
      <c r="D147" s="111"/>
      <c r="E147" s="118">
        <v>100</v>
      </c>
    </row>
    <row r="148" spans="1:8" x14ac:dyDescent="0.3">
      <c r="A148" s="86" t="s">
        <v>215</v>
      </c>
      <c r="B148" s="111"/>
      <c r="C148" s="111"/>
      <c r="D148" s="111"/>
      <c r="E148" s="115"/>
    </row>
    <row r="149" spans="1:8" x14ac:dyDescent="0.3">
      <c r="A149" s="86" t="s">
        <v>216</v>
      </c>
      <c r="B149" s="111"/>
      <c r="C149" s="111"/>
      <c r="D149" s="111"/>
      <c r="E149" s="115"/>
    </row>
    <row r="150" spans="1:8" x14ac:dyDescent="0.3">
      <c r="A150" s="86" t="s">
        <v>217</v>
      </c>
      <c r="B150" s="111"/>
      <c r="C150" s="111"/>
      <c r="D150" s="111"/>
      <c r="E150" s="115"/>
    </row>
    <row r="151" spans="1:8" x14ac:dyDescent="0.3">
      <c r="A151" s="86" t="s">
        <v>237</v>
      </c>
      <c r="B151" s="111"/>
      <c r="C151" s="111"/>
      <c r="D151" s="111"/>
      <c r="E151" s="115"/>
      <c r="H151" s="119"/>
    </row>
    <row r="152" spans="1:8" x14ac:dyDescent="0.3">
      <c r="A152" s="86" t="s">
        <v>238</v>
      </c>
      <c r="B152" s="111"/>
      <c r="C152" s="111"/>
      <c r="D152" s="111"/>
      <c r="E152" s="115">
        <v>1000</v>
      </c>
      <c r="H152" s="119"/>
    </row>
    <row r="153" spans="1:8" x14ac:dyDescent="0.3">
      <c r="A153" s="86" t="s">
        <v>218</v>
      </c>
      <c r="B153" s="111"/>
      <c r="C153" s="111"/>
      <c r="D153" s="111"/>
      <c r="E153" s="115">
        <v>100</v>
      </c>
    </row>
    <row r="154" spans="1:8" x14ac:dyDescent="0.3">
      <c r="A154" s="120" t="s">
        <v>219</v>
      </c>
      <c r="B154" s="121"/>
      <c r="C154" s="121"/>
      <c r="D154" s="111"/>
      <c r="E154" s="115"/>
    </row>
    <row r="155" spans="1:8" x14ac:dyDescent="0.3">
      <c r="A155" s="85" t="s">
        <v>220</v>
      </c>
      <c r="B155" s="122">
        <f>SUM(B51:B154)</f>
        <v>6625.9400000000014</v>
      </c>
      <c r="C155" s="122">
        <f>SUM(C51:C154)</f>
        <v>6329.68</v>
      </c>
      <c r="D155" s="122">
        <f>SUM(D51:D154)</f>
        <v>296.27</v>
      </c>
      <c r="E155" s="122">
        <f>SUM(E51:E154)</f>
        <v>50719.5</v>
      </c>
    </row>
    <row r="156" spans="1:8" x14ac:dyDescent="0.3">
      <c r="A156" s="85"/>
      <c r="B156" s="122"/>
      <c r="C156" s="122"/>
      <c r="D156" s="122"/>
      <c r="E156" s="122"/>
    </row>
    <row r="157" spans="1:8" x14ac:dyDescent="0.3">
      <c r="A157" s="135"/>
      <c r="B157" s="136"/>
      <c r="C157" s="136"/>
      <c r="D157" s="137"/>
      <c r="E157" s="137"/>
    </row>
    <row r="158" spans="1:8" x14ac:dyDescent="0.3">
      <c r="A158" s="85" t="s">
        <v>221</v>
      </c>
      <c r="B158" s="111"/>
      <c r="C158" s="111"/>
      <c r="D158" s="111"/>
      <c r="E158" s="123"/>
    </row>
    <row r="159" spans="1:8" x14ac:dyDescent="0.3">
      <c r="A159" s="127" t="s">
        <v>239</v>
      </c>
      <c r="B159" s="111"/>
      <c r="C159" s="111"/>
      <c r="D159" s="111"/>
      <c r="E159" s="115"/>
    </row>
    <row r="160" spans="1:8" x14ac:dyDescent="0.3">
      <c r="A160" s="86" t="s">
        <v>240</v>
      </c>
      <c r="B160" s="89"/>
      <c r="C160" s="111"/>
      <c r="D160" s="111"/>
      <c r="E160" s="115"/>
    </row>
    <row r="161" spans="1:5" x14ac:dyDescent="0.3">
      <c r="A161" s="86" t="s">
        <v>28</v>
      </c>
      <c r="B161" s="89"/>
      <c r="C161" s="111"/>
      <c r="D161" s="111"/>
      <c r="E161" s="115"/>
    </row>
    <row r="162" spans="1:5" x14ac:dyDescent="0.3">
      <c r="A162" s="86"/>
      <c r="B162" s="86"/>
      <c r="E162" s="124"/>
    </row>
    <row r="163" spans="1:5" x14ac:dyDescent="0.3">
      <c r="A163" s="85" t="s">
        <v>78</v>
      </c>
      <c r="B163" s="86"/>
      <c r="E163" s="124"/>
    </row>
    <row r="164" spans="1:5" x14ac:dyDescent="0.3">
      <c r="A164" s="86" t="s">
        <v>39</v>
      </c>
      <c r="B164" s="131">
        <v>264.60000000000002</v>
      </c>
      <c r="E164" s="124"/>
    </row>
    <row r="165" spans="1:5" x14ac:dyDescent="0.3">
      <c r="A165" s="86" t="s">
        <v>222</v>
      </c>
      <c r="B165" s="86"/>
      <c r="E165" s="124"/>
    </row>
    <row r="166" spans="1:5" x14ac:dyDescent="0.3">
      <c r="A166" s="86" t="s">
        <v>250</v>
      </c>
      <c r="B166" s="86"/>
      <c r="E166" s="130">
        <v>200</v>
      </c>
    </row>
    <row r="167" spans="1:5" x14ac:dyDescent="0.3">
      <c r="A167" s="86"/>
      <c r="B167" s="86"/>
      <c r="E167" s="129"/>
    </row>
    <row r="168" spans="1:5" x14ac:dyDescent="0.3">
      <c r="A168" s="85" t="s">
        <v>241</v>
      </c>
      <c r="B168" s="86"/>
      <c r="E168" s="124"/>
    </row>
    <row r="169" spans="1:5" x14ac:dyDescent="0.3">
      <c r="A169" s="86" t="s">
        <v>19</v>
      </c>
      <c r="B169" s="86"/>
      <c r="E169" s="124"/>
    </row>
    <row r="170" spans="1:5" x14ac:dyDescent="0.3">
      <c r="A170" s="86" t="s">
        <v>223</v>
      </c>
      <c r="B170" s="89"/>
      <c r="C170" s="111"/>
      <c r="D170" s="111"/>
      <c r="E170" s="115"/>
    </row>
    <row r="171" spans="1:5" x14ac:dyDescent="0.3">
      <c r="A171" s="86"/>
      <c r="B171" s="89"/>
      <c r="C171" s="111"/>
      <c r="D171" s="111"/>
      <c r="E171" s="115"/>
    </row>
    <row r="172" spans="1:5" x14ac:dyDescent="0.3">
      <c r="A172" s="85" t="s">
        <v>242</v>
      </c>
      <c r="B172" s="89"/>
      <c r="C172" s="111"/>
      <c r="D172" s="111"/>
      <c r="E172" s="115"/>
    </row>
    <row r="173" spans="1:5" x14ac:dyDescent="0.3">
      <c r="A173" s="86" t="s">
        <v>224</v>
      </c>
      <c r="B173" s="89"/>
      <c r="C173" s="111"/>
      <c r="D173" s="111"/>
      <c r="E173" s="115"/>
    </row>
    <row r="174" spans="1:5" x14ac:dyDescent="0.3">
      <c r="A174" s="86" t="s">
        <v>225</v>
      </c>
      <c r="B174" s="89"/>
      <c r="C174" s="111"/>
      <c r="D174" s="111"/>
      <c r="E174" s="115"/>
    </row>
    <row r="175" spans="1:5" x14ac:dyDescent="0.3">
      <c r="A175" s="86"/>
      <c r="B175" s="89"/>
      <c r="C175" s="111"/>
      <c r="D175" s="111"/>
      <c r="E175" s="115"/>
    </row>
    <row r="176" spans="1:5" x14ac:dyDescent="0.3">
      <c r="A176" s="85" t="s">
        <v>243</v>
      </c>
      <c r="B176" s="89"/>
      <c r="C176" s="111"/>
      <c r="D176" s="111"/>
      <c r="E176" s="115"/>
    </row>
    <row r="177" spans="1:5" x14ac:dyDescent="0.3">
      <c r="A177" s="86" t="s">
        <v>244</v>
      </c>
      <c r="B177" s="89"/>
      <c r="C177" s="111"/>
      <c r="D177" s="111"/>
      <c r="E177" s="115"/>
    </row>
    <row r="178" spans="1:5" x14ac:dyDescent="0.3">
      <c r="A178" s="86" t="s">
        <v>245</v>
      </c>
      <c r="B178" s="89"/>
      <c r="C178" s="111"/>
      <c r="D178" s="111"/>
      <c r="E178" s="115"/>
    </row>
    <row r="179" spans="1:5" x14ac:dyDescent="0.3">
      <c r="A179" s="86" t="s">
        <v>246</v>
      </c>
      <c r="B179" s="89"/>
      <c r="C179" s="117"/>
      <c r="D179" s="117"/>
      <c r="E179" s="115"/>
    </row>
    <row r="180" spans="1:5" x14ac:dyDescent="0.3">
      <c r="A180" s="86"/>
      <c r="B180" s="88"/>
      <c r="C180" s="122"/>
      <c r="D180" s="122"/>
      <c r="E180" s="115"/>
    </row>
    <row r="181" spans="1:5" x14ac:dyDescent="0.3">
      <c r="A181" s="85" t="s">
        <v>247</v>
      </c>
      <c r="B181" s="86"/>
      <c r="C181" s="117"/>
      <c r="D181" s="117"/>
      <c r="E181" s="115"/>
    </row>
    <row r="182" spans="1:5" x14ac:dyDescent="0.3">
      <c r="A182" s="86" t="s">
        <v>248</v>
      </c>
      <c r="B182" s="86"/>
      <c r="C182" s="117"/>
      <c r="D182" s="125"/>
      <c r="E182" s="115"/>
    </row>
    <row r="183" spans="1:5" x14ac:dyDescent="0.3">
      <c r="A183" s="86"/>
      <c r="B183" s="86"/>
    </row>
    <row r="184" spans="1:5" x14ac:dyDescent="0.3">
      <c r="A184" s="85" t="s">
        <v>249</v>
      </c>
      <c r="B184" s="128">
        <f>SUM(B159:B182)</f>
        <v>264.60000000000002</v>
      </c>
      <c r="E184" s="128">
        <f>SUM(E161:E182)</f>
        <v>200</v>
      </c>
    </row>
    <row r="185" spans="1:5" x14ac:dyDescent="0.3">
      <c r="A185" s="86"/>
      <c r="B185" s="86"/>
      <c r="C185" s="86"/>
      <c r="D185" s="86"/>
      <c r="E185" s="86"/>
    </row>
    <row r="186" spans="1:5" x14ac:dyDescent="0.3">
      <c r="A186" s="86"/>
      <c r="B186" s="86"/>
      <c r="C186" s="86"/>
      <c r="D186" s="86"/>
      <c r="E186" s="86"/>
    </row>
    <row r="187" spans="1:5" x14ac:dyDescent="0.3">
      <c r="A187" s="106" t="s">
        <v>251</v>
      </c>
      <c r="B187" s="132">
        <f>SUM(B184+B155)</f>
        <v>6890.5400000000018</v>
      </c>
      <c r="C187" s="132">
        <f>SUM(C184+C155)</f>
        <v>6329.68</v>
      </c>
      <c r="D187" s="132">
        <f>SUM(D184+D155)</f>
        <v>296.27</v>
      </c>
      <c r="E187" s="132">
        <f>SUM(E184+E155)</f>
        <v>50919.5</v>
      </c>
    </row>
    <row r="188" spans="1:5" x14ac:dyDescent="0.3">
      <c r="A188" s="86"/>
      <c r="B188" s="86"/>
      <c r="C188" s="86"/>
      <c r="D188" s="86"/>
      <c r="E188" s="86"/>
    </row>
    <row r="189" spans="1:5" x14ac:dyDescent="0.3">
      <c r="A189" s="86"/>
      <c r="B189" s="86"/>
      <c r="C189" s="86"/>
      <c r="D189" s="86"/>
      <c r="E189" s="133">
        <v>50920</v>
      </c>
    </row>
    <row r="190" spans="1:5" x14ac:dyDescent="0.3">
      <c r="E190" s="134" t="s">
        <v>252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C6228-08BB-4A73-851F-F08527890FE3}">
  <dimension ref="A1:J71"/>
  <sheetViews>
    <sheetView workbookViewId="0">
      <selection sqref="A1:M72"/>
    </sheetView>
  </sheetViews>
  <sheetFormatPr defaultRowHeight="14.4" x14ac:dyDescent="0.3"/>
  <cols>
    <col min="1" max="1" width="49.44140625" customWidth="1"/>
    <col min="2" max="2" width="12.88671875" customWidth="1"/>
    <col min="3" max="3" width="17.44140625" customWidth="1"/>
    <col min="6" max="6" width="21.44140625" customWidth="1"/>
    <col min="7" max="7" width="10.44140625" bestFit="1" customWidth="1"/>
    <col min="9" max="9" width="10.44140625" bestFit="1" customWidth="1"/>
    <col min="10" max="10" width="10.109375" bestFit="1" customWidth="1"/>
  </cols>
  <sheetData>
    <row r="1" spans="1:9" x14ac:dyDescent="0.3">
      <c r="A1" s="1" t="s">
        <v>49</v>
      </c>
      <c r="B1" s="2"/>
    </row>
    <row r="2" spans="1:9" x14ac:dyDescent="0.3">
      <c r="A2" s="3">
        <v>45809</v>
      </c>
      <c r="B2" s="2"/>
    </row>
    <row r="3" spans="1:9" x14ac:dyDescent="0.3">
      <c r="A3" s="4" t="s">
        <v>0</v>
      </c>
      <c r="B3" s="5" t="s">
        <v>1</v>
      </c>
      <c r="C3" s="6"/>
      <c r="E3" t="s">
        <v>2</v>
      </c>
    </row>
    <row r="4" spans="1:9" x14ac:dyDescent="0.3">
      <c r="A4" s="72" t="s">
        <v>265</v>
      </c>
      <c r="B4" s="8">
        <v>200</v>
      </c>
      <c r="C4" s="9" t="s">
        <v>78</v>
      </c>
      <c r="E4" t="s">
        <v>3</v>
      </c>
    </row>
    <row r="5" spans="1:9" x14ac:dyDescent="0.3">
      <c r="A5" s="72" t="s">
        <v>267</v>
      </c>
      <c r="B5" s="8">
        <v>25460</v>
      </c>
      <c r="C5" s="9" t="s">
        <v>10</v>
      </c>
      <c r="D5">
        <v>2</v>
      </c>
    </row>
    <row r="6" spans="1:9" x14ac:dyDescent="0.3">
      <c r="A6" s="72" t="s">
        <v>266</v>
      </c>
      <c r="B6" s="73">
        <v>399.06</v>
      </c>
      <c r="C6" s="12"/>
      <c r="E6" s="14" t="s">
        <v>4</v>
      </c>
      <c r="F6" s="14" t="s">
        <v>5</v>
      </c>
      <c r="G6" s="14" t="s">
        <v>6</v>
      </c>
      <c r="I6" s="1" t="s">
        <v>7</v>
      </c>
    </row>
    <row r="7" spans="1:9" x14ac:dyDescent="0.3">
      <c r="A7" s="72"/>
      <c r="B7" s="11">
        <f>SUM(B4:B6)</f>
        <v>26059.06</v>
      </c>
      <c r="C7" s="12"/>
      <c r="E7" s="17"/>
      <c r="F7" s="18"/>
      <c r="G7" s="19"/>
      <c r="I7" s="19"/>
    </row>
    <row r="8" spans="1:9" x14ac:dyDescent="0.3">
      <c r="A8" s="10"/>
      <c r="B8" s="13"/>
      <c r="C8" s="12"/>
      <c r="E8" s="17">
        <v>2482</v>
      </c>
      <c r="F8" s="18" t="s">
        <v>269</v>
      </c>
      <c r="G8" s="19">
        <v>675.82</v>
      </c>
      <c r="I8" s="19">
        <v>675.82</v>
      </c>
    </row>
    <row r="9" spans="1:9" x14ac:dyDescent="0.3">
      <c r="A9" s="4" t="s">
        <v>8</v>
      </c>
      <c r="B9" s="15"/>
      <c r="C9" s="16"/>
      <c r="E9" s="17"/>
      <c r="F9" s="17"/>
      <c r="G9" s="68"/>
      <c r="H9" s="69"/>
      <c r="I9" s="68"/>
    </row>
    <row r="10" spans="1:9" x14ac:dyDescent="0.3">
      <c r="A10" s="16" t="s">
        <v>259</v>
      </c>
      <c r="B10" s="15">
        <v>675.82</v>
      </c>
      <c r="C10" s="16" t="s">
        <v>10</v>
      </c>
      <c r="E10" s="17">
        <v>2483</v>
      </c>
      <c r="F10" s="17" t="s">
        <v>270</v>
      </c>
      <c r="G10" s="68">
        <v>50</v>
      </c>
      <c r="H10" s="69"/>
      <c r="I10" s="68">
        <v>50</v>
      </c>
    </row>
    <row r="11" spans="1:9" x14ac:dyDescent="0.3">
      <c r="A11" s="16" t="s">
        <v>256</v>
      </c>
      <c r="B11" s="15">
        <v>50</v>
      </c>
      <c r="C11" s="16" t="s">
        <v>10</v>
      </c>
      <c r="E11" s="17"/>
      <c r="F11" s="17"/>
      <c r="G11" s="68"/>
      <c r="H11" s="69"/>
      <c r="I11" s="68"/>
    </row>
    <row r="12" spans="1:9" x14ac:dyDescent="0.3">
      <c r="A12" s="16" t="s">
        <v>257</v>
      </c>
      <c r="B12" s="20">
        <v>160</v>
      </c>
      <c r="C12" s="16" t="s">
        <v>10</v>
      </c>
      <c r="E12" s="17">
        <v>2484</v>
      </c>
      <c r="F12" s="17" t="s">
        <v>271</v>
      </c>
      <c r="G12" s="68">
        <v>160</v>
      </c>
      <c r="H12" s="69"/>
      <c r="I12" s="68">
        <v>160</v>
      </c>
    </row>
    <row r="13" spans="1:9" x14ac:dyDescent="0.3">
      <c r="A13" s="16" t="s">
        <v>258</v>
      </c>
      <c r="B13" s="21">
        <v>52</v>
      </c>
      <c r="C13" s="9" t="s">
        <v>10</v>
      </c>
      <c r="E13" s="17"/>
      <c r="F13" s="17"/>
      <c r="G13" s="68"/>
      <c r="H13" s="69"/>
      <c r="I13" s="68"/>
    </row>
    <row r="14" spans="1:9" x14ac:dyDescent="0.3">
      <c r="A14" s="16" t="s">
        <v>260</v>
      </c>
      <c r="B14" s="21">
        <v>84.55</v>
      </c>
      <c r="C14" s="9" t="s">
        <v>39</v>
      </c>
      <c r="E14" s="17">
        <v>2485</v>
      </c>
      <c r="F14" s="17" t="s">
        <v>69</v>
      </c>
      <c r="G14" s="68">
        <v>52</v>
      </c>
      <c r="H14" s="69"/>
      <c r="I14" s="68"/>
    </row>
    <row r="15" spans="1:9" x14ac:dyDescent="0.3">
      <c r="A15" s="16" t="s">
        <v>261</v>
      </c>
      <c r="B15" s="21">
        <v>70</v>
      </c>
      <c r="C15" s="9" t="s">
        <v>10</v>
      </c>
      <c r="E15" s="17"/>
      <c r="F15" s="17"/>
      <c r="G15" s="68">
        <v>126</v>
      </c>
      <c r="H15" s="69"/>
      <c r="I15" s="68"/>
    </row>
    <row r="16" spans="1:9" x14ac:dyDescent="0.3">
      <c r="A16" s="16" t="s">
        <v>262</v>
      </c>
      <c r="B16" s="21">
        <v>126</v>
      </c>
      <c r="C16" s="9" t="s">
        <v>10</v>
      </c>
      <c r="E16" s="17"/>
      <c r="F16" s="17"/>
      <c r="G16" s="68">
        <v>1275.75</v>
      </c>
      <c r="H16" s="69"/>
      <c r="I16" s="68"/>
    </row>
    <row r="17" spans="1:9" x14ac:dyDescent="0.3">
      <c r="A17" s="16" t="s">
        <v>11</v>
      </c>
      <c r="B17" s="21">
        <v>1225.45</v>
      </c>
      <c r="C17" s="16" t="s">
        <v>9</v>
      </c>
      <c r="E17" s="17"/>
      <c r="F17" s="17"/>
      <c r="G17" s="68">
        <v>15.59</v>
      </c>
      <c r="H17" s="69"/>
      <c r="I17" s="68">
        <f>SUM(G14:G17)</f>
        <v>1469.34</v>
      </c>
    </row>
    <row r="18" spans="1:9" x14ac:dyDescent="0.3">
      <c r="A18" s="16" t="s">
        <v>12</v>
      </c>
      <c r="B18" s="21">
        <v>15.3</v>
      </c>
      <c r="C18" s="16" t="s">
        <v>9</v>
      </c>
      <c r="E18" s="17"/>
      <c r="F18" s="17"/>
      <c r="G18" s="68"/>
      <c r="H18" s="69"/>
      <c r="I18" s="68"/>
    </row>
    <row r="19" spans="1:9" x14ac:dyDescent="0.3">
      <c r="A19" s="16" t="s">
        <v>13</v>
      </c>
      <c r="B19" s="22">
        <v>35</v>
      </c>
      <c r="C19" s="9" t="s">
        <v>9</v>
      </c>
      <c r="E19" s="17">
        <v>2486</v>
      </c>
      <c r="F19" s="17" t="s">
        <v>67</v>
      </c>
      <c r="G19" s="68">
        <v>84.55</v>
      </c>
      <c r="H19" s="69"/>
      <c r="I19" s="68">
        <v>84.55</v>
      </c>
    </row>
    <row r="20" spans="1:9" x14ac:dyDescent="0.3">
      <c r="A20" s="16" t="s">
        <v>253</v>
      </c>
      <c r="B20" s="22">
        <v>15.59</v>
      </c>
      <c r="C20" s="9" t="s">
        <v>9</v>
      </c>
      <c r="E20" s="17"/>
      <c r="F20" s="17"/>
      <c r="G20" s="68"/>
      <c r="H20" s="69"/>
      <c r="I20" s="68"/>
    </row>
    <row r="21" spans="1:9" x14ac:dyDescent="0.3">
      <c r="A21" s="16" t="s">
        <v>254</v>
      </c>
      <c r="B21" s="21">
        <v>377.08</v>
      </c>
      <c r="C21" s="9" t="s">
        <v>10</v>
      </c>
      <c r="E21" s="17">
        <v>2487</v>
      </c>
      <c r="F21" s="17" t="s">
        <v>82</v>
      </c>
      <c r="G21" s="69">
        <v>70</v>
      </c>
      <c r="H21" s="69"/>
      <c r="I21" s="69">
        <v>70</v>
      </c>
    </row>
    <row r="22" spans="1:9" x14ac:dyDescent="0.3">
      <c r="A22" s="138" t="s">
        <v>263</v>
      </c>
      <c r="B22" s="21">
        <v>656.62</v>
      </c>
      <c r="C22" s="9" t="s">
        <v>9</v>
      </c>
      <c r="E22" s="17"/>
      <c r="F22" s="17"/>
      <c r="G22" s="68"/>
      <c r="H22" s="69"/>
      <c r="I22" s="68"/>
    </row>
    <row r="23" spans="1:9" x14ac:dyDescent="0.3">
      <c r="A23" s="16" t="s">
        <v>255</v>
      </c>
      <c r="B23" s="139">
        <v>870</v>
      </c>
      <c r="C23" s="81" t="s">
        <v>9</v>
      </c>
      <c r="E23" s="17">
        <v>2488</v>
      </c>
      <c r="F23" s="17" t="s">
        <v>272</v>
      </c>
      <c r="G23" s="69">
        <v>377.08</v>
      </c>
      <c r="H23" s="69"/>
      <c r="I23" s="69">
        <v>377.08</v>
      </c>
    </row>
    <row r="24" spans="1:9" x14ac:dyDescent="0.3">
      <c r="A24" s="16" t="s">
        <v>268</v>
      </c>
      <c r="B24" s="21">
        <v>402</v>
      </c>
      <c r="C24" s="16" t="s">
        <v>9</v>
      </c>
      <c r="E24" s="17"/>
      <c r="F24" s="17"/>
      <c r="G24" s="68"/>
      <c r="H24" s="69"/>
      <c r="I24" s="68"/>
    </row>
    <row r="25" spans="1:9" x14ac:dyDescent="0.3">
      <c r="A25" s="23"/>
      <c r="B25" s="24">
        <f>SUM(B10:B24)</f>
        <v>4815.41</v>
      </c>
      <c r="E25" s="17">
        <v>2489</v>
      </c>
      <c r="F25" s="17" t="s">
        <v>273</v>
      </c>
      <c r="G25" s="68">
        <v>656.82</v>
      </c>
      <c r="H25" s="69"/>
      <c r="I25" s="68">
        <v>656.62</v>
      </c>
    </row>
    <row r="26" spans="1:9" x14ac:dyDescent="0.3">
      <c r="B26" s="25"/>
      <c r="E26" s="17"/>
      <c r="F26" s="17"/>
      <c r="G26" s="68"/>
      <c r="H26" s="69"/>
      <c r="I26" s="69"/>
    </row>
    <row r="27" spans="1:9" ht="15" thickBot="1" x14ac:dyDescent="0.35">
      <c r="B27" s="25"/>
      <c r="E27" s="17">
        <v>2490</v>
      </c>
      <c r="F27" s="17" t="s">
        <v>274</v>
      </c>
      <c r="G27" s="69">
        <v>870</v>
      </c>
      <c r="H27" s="69"/>
      <c r="I27" s="68">
        <v>870</v>
      </c>
    </row>
    <row r="28" spans="1:9" ht="15" thickBot="1" x14ac:dyDescent="0.35">
      <c r="A28" s="78" t="s">
        <v>231</v>
      </c>
      <c r="B28" s="27"/>
      <c r="C28" s="28"/>
      <c r="E28" s="17"/>
      <c r="F28" s="17"/>
      <c r="G28" s="68"/>
      <c r="H28" s="69"/>
      <c r="I28" s="70"/>
    </row>
    <row r="29" spans="1:9" ht="15" thickBot="1" x14ac:dyDescent="0.35">
      <c r="A29" s="79" t="s">
        <v>14</v>
      </c>
      <c r="B29" s="30">
        <v>27645.48</v>
      </c>
      <c r="C29" s="28"/>
      <c r="E29" s="17">
        <v>2491</v>
      </c>
      <c r="F29" s="17" t="s">
        <v>90</v>
      </c>
      <c r="G29" s="68">
        <v>402</v>
      </c>
      <c r="H29" s="69"/>
      <c r="I29" s="70">
        <v>402</v>
      </c>
    </row>
    <row r="30" spans="1:9" ht="15" thickBot="1" x14ac:dyDescent="0.35">
      <c r="A30" s="80" t="s">
        <v>15</v>
      </c>
      <c r="B30" s="32">
        <v>20379.150000000001</v>
      </c>
      <c r="C30" s="28"/>
      <c r="E30" s="17"/>
      <c r="F30" s="17"/>
      <c r="G30" s="38"/>
      <c r="H30" s="33"/>
    </row>
    <row r="31" spans="1:9" ht="15" thickBot="1" x14ac:dyDescent="0.35">
      <c r="A31" s="34" t="s">
        <v>16</v>
      </c>
      <c r="B31" s="35">
        <f>SUM(B29:B30)</f>
        <v>48024.630000000005</v>
      </c>
      <c r="C31" s="28"/>
      <c r="E31" s="17"/>
      <c r="F31" s="17"/>
      <c r="H31" s="40"/>
      <c r="I31" s="141">
        <f>SUM(I8:I29)</f>
        <v>4815.41</v>
      </c>
    </row>
    <row r="32" spans="1:9" ht="15" thickBot="1" x14ac:dyDescent="0.35">
      <c r="A32" s="36"/>
      <c r="B32" s="37"/>
      <c r="C32" s="140"/>
    </row>
    <row r="33" spans="1:10" ht="15" thickBot="1" x14ac:dyDescent="0.35">
      <c r="A33" s="76" t="s">
        <v>275</v>
      </c>
      <c r="C33" s="28"/>
    </row>
    <row r="34" spans="1:10" ht="15" thickBot="1" x14ac:dyDescent="0.35">
      <c r="A34" s="77" t="s">
        <v>17</v>
      </c>
      <c r="B34" s="42">
        <v>85498.5</v>
      </c>
      <c r="C34" s="28"/>
      <c r="E34" s="17"/>
      <c r="F34" s="17"/>
      <c r="G34" s="43"/>
      <c r="H34" s="44"/>
    </row>
    <row r="35" spans="1:10" x14ac:dyDescent="0.3">
      <c r="A35" s="45"/>
      <c r="B35" s="46"/>
      <c r="C35" s="28"/>
    </row>
    <row r="36" spans="1:10" x14ac:dyDescent="0.3">
      <c r="A36" s="45"/>
      <c r="B36" s="46"/>
      <c r="C36" s="28"/>
    </row>
    <row r="37" spans="1:10" x14ac:dyDescent="0.3">
      <c r="A37" s="47"/>
      <c r="B37" s="2"/>
      <c r="C37" s="48"/>
    </row>
    <row r="38" spans="1:10" x14ac:dyDescent="0.3">
      <c r="A38" s="75" t="s">
        <v>18</v>
      </c>
      <c r="B38" s="16"/>
      <c r="C38" s="48"/>
    </row>
    <row r="39" spans="1:10" x14ac:dyDescent="0.3">
      <c r="A39" s="16" t="s">
        <v>19</v>
      </c>
      <c r="B39" s="51">
        <v>954.26</v>
      </c>
      <c r="C39" s="48"/>
    </row>
    <row r="40" spans="1:10" x14ac:dyDescent="0.3">
      <c r="A40" s="7" t="s">
        <v>20</v>
      </c>
      <c r="B40" s="53">
        <v>12482.69</v>
      </c>
      <c r="C40" s="48"/>
    </row>
    <row r="41" spans="1:10" x14ac:dyDescent="0.3">
      <c r="A41" s="7" t="s">
        <v>21</v>
      </c>
      <c r="B41" s="53">
        <v>10265.98</v>
      </c>
      <c r="C41" s="48"/>
    </row>
    <row r="42" spans="1:10" x14ac:dyDescent="0.3">
      <c r="A42" s="16" t="s">
        <v>22</v>
      </c>
      <c r="B42" s="54">
        <v>757.5</v>
      </c>
      <c r="C42" s="55"/>
    </row>
    <row r="43" spans="1:10" x14ac:dyDescent="0.3">
      <c r="A43" s="7" t="s">
        <v>23</v>
      </c>
      <c r="B43" s="56">
        <v>533.09</v>
      </c>
      <c r="C43" s="55"/>
      <c r="F43" s="2"/>
    </row>
    <row r="44" spans="1:10" x14ac:dyDescent="0.3">
      <c r="A44" s="16" t="s">
        <v>24</v>
      </c>
      <c r="B44" s="57">
        <v>3964.58</v>
      </c>
      <c r="C44" s="58" t="s">
        <v>25</v>
      </c>
      <c r="F44" s="43"/>
    </row>
    <row r="45" spans="1:10" x14ac:dyDescent="0.3">
      <c r="A45" s="16" t="s">
        <v>26</v>
      </c>
      <c r="B45" s="56">
        <v>199.7</v>
      </c>
      <c r="C45" s="59" t="s">
        <v>27</v>
      </c>
      <c r="F45" s="2"/>
    </row>
    <row r="46" spans="1:10" x14ac:dyDescent="0.3">
      <c r="A46" s="16" t="s">
        <v>28</v>
      </c>
      <c r="B46" s="56">
        <v>382.63</v>
      </c>
      <c r="C46" s="55"/>
      <c r="F46" s="43"/>
    </row>
    <row r="47" spans="1:10" x14ac:dyDescent="0.3">
      <c r="A47" s="16" t="s">
        <v>29</v>
      </c>
      <c r="B47" s="56">
        <v>115.45</v>
      </c>
      <c r="C47" s="55"/>
    </row>
    <row r="48" spans="1:10" x14ac:dyDescent="0.3">
      <c r="A48" s="16" t="s">
        <v>30</v>
      </c>
      <c r="B48" s="56">
        <v>2479.84</v>
      </c>
      <c r="C48" s="55"/>
      <c r="F48" s="2"/>
      <c r="J48" s="2"/>
    </row>
    <row r="49" spans="1:10" x14ac:dyDescent="0.3">
      <c r="A49" s="16" t="s">
        <v>31</v>
      </c>
      <c r="B49" s="56">
        <v>71.41</v>
      </c>
      <c r="C49" s="55" t="s">
        <v>32</v>
      </c>
      <c r="F49" s="2"/>
      <c r="J49" s="43"/>
    </row>
    <row r="50" spans="1:10" x14ac:dyDescent="0.3">
      <c r="A50" s="16" t="s">
        <v>33</v>
      </c>
      <c r="B50" s="56">
        <v>720</v>
      </c>
      <c r="C50" s="55" t="s">
        <v>34</v>
      </c>
      <c r="F50" s="43"/>
      <c r="J50" s="2"/>
    </row>
    <row r="51" spans="1:10" x14ac:dyDescent="0.3">
      <c r="A51" s="16" t="s">
        <v>35</v>
      </c>
      <c r="B51" s="56">
        <v>500</v>
      </c>
      <c r="C51" s="55" t="s">
        <v>36</v>
      </c>
      <c r="F51" s="2"/>
    </row>
    <row r="52" spans="1:10" x14ac:dyDescent="0.3">
      <c r="A52" s="16" t="s">
        <v>37</v>
      </c>
      <c r="B52" s="56">
        <v>1268</v>
      </c>
      <c r="C52" s="55"/>
      <c r="F52" s="2"/>
    </row>
    <row r="53" spans="1:10" x14ac:dyDescent="0.3">
      <c r="A53" s="16" t="s">
        <v>38</v>
      </c>
      <c r="B53" s="56">
        <v>6000</v>
      </c>
      <c r="C53" s="55"/>
      <c r="F53" s="2"/>
      <c r="J53" s="2"/>
    </row>
    <row r="54" spans="1:10" x14ac:dyDescent="0.3">
      <c r="A54" s="16" t="s">
        <v>39</v>
      </c>
      <c r="B54" s="60">
        <v>774.86</v>
      </c>
      <c r="C54" s="61"/>
      <c r="F54" s="43"/>
    </row>
    <row r="55" spans="1:10" ht="15" thickBot="1" x14ac:dyDescent="0.35">
      <c r="A55" s="14" t="s">
        <v>40</v>
      </c>
      <c r="B55" s="62">
        <v>33540.83</v>
      </c>
      <c r="C55" s="55"/>
      <c r="F55" s="43"/>
    </row>
    <row r="56" spans="1:10" x14ac:dyDescent="0.3">
      <c r="A56" s="14"/>
      <c r="B56" s="63"/>
      <c r="C56" s="55"/>
    </row>
    <row r="57" spans="1:10" x14ac:dyDescent="0.3">
      <c r="A57" s="1" t="s">
        <v>54</v>
      </c>
      <c r="C57" s="2"/>
      <c r="F57" s="43"/>
    </row>
    <row r="58" spans="1:10" x14ac:dyDescent="0.3">
      <c r="A58" s="1" t="s">
        <v>264</v>
      </c>
    </row>
    <row r="60" spans="1:10" x14ac:dyDescent="0.3">
      <c r="A60" s="64" t="s">
        <v>41</v>
      </c>
      <c r="B60" s="23"/>
    </row>
    <row r="61" spans="1:10" x14ac:dyDescent="0.3">
      <c r="A61" s="65" t="s">
        <v>42</v>
      </c>
      <c r="B61" s="66"/>
    </row>
    <row r="62" spans="1:10" x14ac:dyDescent="0.3">
      <c r="A62" s="65" t="s">
        <v>43</v>
      </c>
      <c r="B62" s="66"/>
    </row>
    <row r="63" spans="1:10" x14ac:dyDescent="0.3">
      <c r="A63" s="65" t="s">
        <v>44</v>
      </c>
      <c r="B63" s="66"/>
    </row>
    <row r="64" spans="1:10" x14ac:dyDescent="0.3">
      <c r="A64" s="65"/>
      <c r="B64" s="66"/>
    </row>
    <row r="65" spans="1:2" x14ac:dyDescent="0.3">
      <c r="A65" s="65" t="s">
        <v>45</v>
      </c>
      <c r="B65" s="66"/>
    </row>
    <row r="66" spans="1:2" x14ac:dyDescent="0.3">
      <c r="A66" s="65" t="s">
        <v>46</v>
      </c>
      <c r="B66" s="66"/>
    </row>
    <row r="67" spans="1:2" x14ac:dyDescent="0.3">
      <c r="A67" s="65" t="s">
        <v>47</v>
      </c>
      <c r="B67" s="66"/>
    </row>
    <row r="68" spans="1:2" x14ac:dyDescent="0.3">
      <c r="A68" s="65" t="s">
        <v>48</v>
      </c>
      <c r="B68" s="66"/>
    </row>
    <row r="69" spans="1:2" x14ac:dyDescent="0.3">
      <c r="A69" s="65"/>
      <c r="B69" s="66"/>
    </row>
    <row r="70" spans="1:2" x14ac:dyDescent="0.3">
      <c r="A70" s="65" t="s">
        <v>88</v>
      </c>
      <c r="B70" s="66"/>
    </row>
    <row r="71" spans="1:2" x14ac:dyDescent="0.3">
      <c r="A71" s="74"/>
      <c r="B71" s="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6563-5B45-4341-AB02-1753C3DA7952}">
  <dimension ref="A1:M190"/>
  <sheetViews>
    <sheetView topLeftCell="A51" workbookViewId="0">
      <selection activeCell="C73" sqref="C73"/>
    </sheetView>
  </sheetViews>
  <sheetFormatPr defaultRowHeight="14.4" x14ac:dyDescent="0.3"/>
  <cols>
    <col min="1" max="1" width="32.77734375" customWidth="1"/>
    <col min="2" max="2" width="11.33203125" customWidth="1"/>
    <col min="5" max="5" width="10.88671875" customWidth="1"/>
    <col min="12" max="12" width="12.88671875" customWidth="1"/>
  </cols>
  <sheetData>
    <row r="1" spans="1:12" x14ac:dyDescent="0.3">
      <c r="A1" s="82" t="s">
        <v>276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93</v>
      </c>
      <c r="H3" s="86"/>
      <c r="I3" s="86"/>
      <c r="J3" s="86"/>
      <c r="K3" s="87"/>
      <c r="L3" s="92">
        <f>SUM(B34)</f>
        <v>26373.3</v>
      </c>
    </row>
    <row r="4" spans="1:12" x14ac:dyDescent="0.3">
      <c r="A4" s="90"/>
      <c r="B4" s="91"/>
      <c r="C4" s="84"/>
      <c r="D4" s="84"/>
      <c r="E4" s="86"/>
      <c r="G4" s="86"/>
      <c r="H4" s="86"/>
      <c r="I4" s="86"/>
      <c r="J4" s="86"/>
      <c r="K4" s="87"/>
      <c r="L4" s="144">
        <f>SUM(L1:L3)</f>
        <v>138025.34</v>
      </c>
    </row>
    <row r="5" spans="1:12" x14ac:dyDescent="0.3">
      <c r="A5" s="86" t="s">
        <v>94</v>
      </c>
      <c r="B5" s="91"/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86" t="s">
        <v>95</v>
      </c>
      <c r="B6" s="91"/>
      <c r="C6" s="84"/>
      <c r="D6" s="84"/>
      <c r="G6" s="86" t="s">
        <v>96</v>
      </c>
      <c r="H6" s="86"/>
      <c r="I6" s="86"/>
      <c r="J6" s="86"/>
      <c r="K6" s="87"/>
      <c r="L6" s="92">
        <f>SUM(B187)</f>
        <v>11713.14</v>
      </c>
    </row>
    <row r="7" spans="1:12" x14ac:dyDescent="0.3">
      <c r="A7" s="86" t="s">
        <v>39</v>
      </c>
      <c r="B7" s="89">
        <v>470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86" t="s">
        <v>97</v>
      </c>
      <c r="B8" s="91"/>
      <c r="C8" s="84"/>
      <c r="D8" s="84"/>
      <c r="G8" s="85" t="s">
        <v>98</v>
      </c>
      <c r="H8" s="85"/>
      <c r="I8" s="85"/>
      <c r="J8" s="85"/>
      <c r="K8" s="93"/>
      <c r="L8" s="145">
        <f>SUM(L4)-L6</f>
        <v>126312.2</v>
      </c>
    </row>
    <row r="9" spans="1:12" ht="15" thickTop="1" x14ac:dyDescent="0.3">
      <c r="A9" s="86" t="s">
        <v>99</v>
      </c>
      <c r="B9" s="91"/>
      <c r="C9" s="84"/>
      <c r="D9" s="84"/>
      <c r="G9" s="86"/>
      <c r="H9" s="86"/>
      <c r="I9" s="86"/>
      <c r="J9" s="86"/>
      <c r="K9" s="87"/>
      <c r="L9" s="89"/>
    </row>
    <row r="10" spans="1:12" x14ac:dyDescent="0.3">
      <c r="A10" s="86" t="s">
        <v>100</v>
      </c>
      <c r="B10" s="91"/>
      <c r="C10" s="84"/>
      <c r="D10" s="84"/>
      <c r="G10" s="85" t="s">
        <v>101</v>
      </c>
      <c r="H10" s="85"/>
      <c r="I10" s="85"/>
      <c r="J10" s="85"/>
      <c r="K10" s="87"/>
      <c r="L10" s="89"/>
    </row>
    <row r="11" spans="1:12" x14ac:dyDescent="0.3">
      <c r="A11" s="86" t="s">
        <v>102</v>
      </c>
      <c r="B11" s="91"/>
      <c r="C11" s="84"/>
      <c r="D11" s="84"/>
      <c r="G11" s="86"/>
      <c r="H11" s="86"/>
      <c r="I11" s="86"/>
      <c r="J11" s="86"/>
      <c r="K11" s="86"/>
      <c r="L11" s="89"/>
    </row>
    <row r="12" spans="1:12" x14ac:dyDescent="0.3">
      <c r="A12" s="86" t="s">
        <v>103</v>
      </c>
      <c r="B12" s="91"/>
      <c r="C12" s="84"/>
      <c r="D12" s="84"/>
      <c r="G12" s="86" t="s">
        <v>104</v>
      </c>
      <c r="H12" s="86"/>
      <c r="I12" s="86"/>
      <c r="J12" s="86"/>
      <c r="K12" s="87"/>
      <c r="L12" s="89"/>
    </row>
    <row r="13" spans="1:12" x14ac:dyDescent="0.3">
      <c r="A13" s="86" t="s">
        <v>105</v>
      </c>
      <c r="B13" s="91"/>
      <c r="C13" s="84"/>
      <c r="D13" s="84"/>
      <c r="G13" s="95" t="s">
        <v>278</v>
      </c>
      <c r="H13" s="86" t="s">
        <v>106</v>
      </c>
      <c r="I13" s="86"/>
      <c r="J13" s="86"/>
      <c r="K13" s="87"/>
      <c r="L13" s="89">
        <v>24738.14</v>
      </c>
    </row>
    <row r="14" spans="1:12" x14ac:dyDescent="0.3">
      <c r="A14" s="86" t="s">
        <v>107</v>
      </c>
      <c r="B14" s="91">
        <v>44.24</v>
      </c>
      <c r="C14" s="84"/>
      <c r="D14" s="84"/>
      <c r="G14" s="95" t="s">
        <v>278</v>
      </c>
      <c r="H14" s="86" t="s">
        <v>108</v>
      </c>
      <c r="I14" s="86"/>
      <c r="J14" s="86"/>
      <c r="K14" s="87"/>
      <c r="L14" s="89">
        <v>20392.72</v>
      </c>
    </row>
    <row r="15" spans="1:12" x14ac:dyDescent="0.3">
      <c r="A15" s="86" t="s">
        <v>109</v>
      </c>
      <c r="B15" s="91"/>
      <c r="C15" s="84"/>
      <c r="D15" s="84"/>
      <c r="G15" s="95" t="s">
        <v>110</v>
      </c>
      <c r="H15" s="86" t="s">
        <v>111</v>
      </c>
      <c r="I15" s="86"/>
      <c r="J15" s="86"/>
      <c r="K15" s="87"/>
      <c r="L15" s="92">
        <v>85498.5</v>
      </c>
    </row>
    <row r="16" spans="1:12" x14ac:dyDescent="0.3">
      <c r="A16" s="86" t="s">
        <v>112</v>
      </c>
      <c r="B16" s="91"/>
      <c r="C16" s="84"/>
      <c r="D16" s="84"/>
      <c r="G16" s="86"/>
      <c r="H16" s="86"/>
      <c r="I16" s="86"/>
      <c r="J16" s="86"/>
      <c r="K16" s="87"/>
      <c r="L16" s="88">
        <f>SUM(L13:L15)</f>
        <v>130629.36</v>
      </c>
    </row>
    <row r="17" spans="1:13" x14ac:dyDescent="0.3">
      <c r="A17" s="86" t="s">
        <v>113</v>
      </c>
      <c r="B17" s="91"/>
      <c r="C17" s="84"/>
      <c r="D17" s="84"/>
      <c r="G17" s="86"/>
      <c r="H17" s="86"/>
      <c r="I17" s="86"/>
      <c r="J17" s="86"/>
      <c r="K17" s="87"/>
      <c r="L17" s="87"/>
    </row>
    <row r="18" spans="1:13" x14ac:dyDescent="0.3">
      <c r="A18" s="86" t="s">
        <v>19</v>
      </c>
      <c r="B18" s="91"/>
      <c r="C18" s="84"/>
      <c r="D18" s="84"/>
      <c r="G18" s="86" t="s">
        <v>114</v>
      </c>
      <c r="H18" s="86"/>
      <c r="I18" s="86"/>
      <c r="J18" s="86"/>
      <c r="K18" s="96"/>
      <c r="L18" s="97"/>
      <c r="M18" s="98"/>
    </row>
    <row r="19" spans="1:13" x14ac:dyDescent="0.3">
      <c r="A19" s="86" t="s">
        <v>115</v>
      </c>
      <c r="B19" s="91"/>
      <c r="C19" s="84"/>
      <c r="D19" s="84"/>
      <c r="G19" s="86"/>
      <c r="H19" s="86"/>
      <c r="I19" s="86"/>
      <c r="J19" s="86"/>
      <c r="K19" s="101">
        <v>2440</v>
      </c>
      <c r="L19" s="103">
        <v>20.98</v>
      </c>
    </row>
    <row r="20" spans="1:13" x14ac:dyDescent="0.3">
      <c r="A20" s="86" t="s">
        <v>116</v>
      </c>
      <c r="B20" s="91"/>
      <c r="C20" s="84"/>
      <c r="D20" s="84"/>
      <c r="G20" s="86"/>
      <c r="H20" s="86"/>
      <c r="I20" s="86"/>
      <c r="J20" s="86"/>
      <c r="K20" s="104">
        <v>2477</v>
      </c>
      <c r="L20" s="102">
        <v>25</v>
      </c>
    </row>
    <row r="21" spans="1:13" x14ac:dyDescent="0.3">
      <c r="A21" s="86" t="s">
        <v>117</v>
      </c>
      <c r="B21" s="91"/>
      <c r="C21" s="84"/>
      <c r="D21" s="84"/>
      <c r="G21" s="86"/>
      <c r="H21" s="86"/>
      <c r="I21" s="86"/>
      <c r="J21" s="86"/>
      <c r="K21" s="104">
        <v>2481</v>
      </c>
      <c r="L21" s="105">
        <v>131.59</v>
      </c>
    </row>
    <row r="22" spans="1:13" x14ac:dyDescent="0.3">
      <c r="A22" s="86" t="s">
        <v>35</v>
      </c>
      <c r="B22" s="91"/>
      <c r="C22" s="84"/>
      <c r="D22" s="84"/>
      <c r="G22" s="86"/>
      <c r="H22" s="86"/>
      <c r="I22" s="86"/>
      <c r="J22" s="86"/>
      <c r="K22" s="142">
        <v>2483</v>
      </c>
      <c r="L22" s="143">
        <v>50</v>
      </c>
    </row>
    <row r="23" spans="1:13" x14ac:dyDescent="0.3">
      <c r="A23" s="86" t="s">
        <v>118</v>
      </c>
      <c r="B23" s="91"/>
      <c r="C23" s="84"/>
      <c r="D23" s="84"/>
      <c r="G23" s="86"/>
      <c r="H23" s="86"/>
      <c r="I23" s="86"/>
      <c r="J23" s="86"/>
      <c r="K23" s="104">
        <v>2484</v>
      </c>
      <c r="L23" s="102">
        <v>160</v>
      </c>
    </row>
    <row r="24" spans="1:13" x14ac:dyDescent="0.3">
      <c r="A24" s="86" t="s">
        <v>119</v>
      </c>
      <c r="B24" s="91"/>
      <c r="C24" s="84"/>
      <c r="D24" s="84"/>
      <c r="G24" s="86"/>
      <c r="H24" s="86"/>
      <c r="I24" s="86"/>
      <c r="J24" s="86"/>
      <c r="K24" s="104">
        <v>2485</v>
      </c>
      <c r="L24" s="105">
        <v>1469.34</v>
      </c>
    </row>
    <row r="25" spans="1:13" x14ac:dyDescent="0.3">
      <c r="A25" s="86" t="s">
        <v>120</v>
      </c>
      <c r="B25" s="91"/>
      <c r="C25" s="84"/>
      <c r="D25" s="84"/>
      <c r="G25" s="86"/>
      <c r="H25" s="86"/>
      <c r="I25" s="86"/>
      <c r="J25" s="86"/>
      <c r="K25" s="104">
        <v>2486</v>
      </c>
      <c r="L25" s="105">
        <v>84.55</v>
      </c>
    </row>
    <row r="26" spans="1:13" x14ac:dyDescent="0.3">
      <c r="A26" s="86" t="s">
        <v>121</v>
      </c>
      <c r="B26" s="91">
        <v>399.06</v>
      </c>
      <c r="C26" s="84"/>
      <c r="D26" s="84"/>
      <c r="G26" s="86"/>
      <c r="H26" s="86"/>
      <c r="I26" s="86"/>
      <c r="J26" s="86"/>
      <c r="K26" s="104">
        <v>2487</v>
      </c>
      <c r="L26" s="105">
        <v>70</v>
      </c>
    </row>
    <row r="27" spans="1:13" x14ac:dyDescent="0.3">
      <c r="A27" s="86" t="s">
        <v>122</v>
      </c>
      <c r="B27" s="91"/>
      <c r="C27" s="84"/>
      <c r="D27" s="84"/>
      <c r="G27" s="86"/>
      <c r="H27" s="86"/>
      <c r="I27" s="86"/>
      <c r="J27" s="86"/>
      <c r="K27" s="104">
        <v>2488</v>
      </c>
      <c r="L27" s="105">
        <v>377.08</v>
      </c>
    </row>
    <row r="28" spans="1:13" x14ac:dyDescent="0.3">
      <c r="A28" s="106" t="s">
        <v>123</v>
      </c>
      <c r="B28" s="107">
        <f>SUM(B5:B26)</f>
        <v>913.3</v>
      </c>
      <c r="C28" s="84"/>
      <c r="D28" s="84"/>
      <c r="K28" s="104">
        <v>2489</v>
      </c>
      <c r="L28" s="105">
        <v>656.62</v>
      </c>
    </row>
    <row r="29" spans="1:13" x14ac:dyDescent="0.3">
      <c r="A29" s="106" t="s">
        <v>124</v>
      </c>
      <c r="B29" s="108"/>
      <c r="C29" s="84"/>
      <c r="D29" s="84"/>
      <c r="K29" s="104">
        <v>2490</v>
      </c>
      <c r="L29" s="105">
        <v>870</v>
      </c>
    </row>
    <row r="30" spans="1:13" x14ac:dyDescent="0.3">
      <c r="A30" s="86" t="s">
        <v>125</v>
      </c>
      <c r="B30" s="91">
        <v>25460</v>
      </c>
      <c r="C30" s="84"/>
      <c r="D30" s="84"/>
      <c r="K30" s="104">
        <v>2491</v>
      </c>
      <c r="L30" s="105">
        <v>402</v>
      </c>
    </row>
    <row r="31" spans="1:13" x14ac:dyDescent="0.3">
      <c r="A31" s="86" t="s">
        <v>126</v>
      </c>
      <c r="B31" s="91"/>
      <c r="C31" s="84"/>
      <c r="D31" s="84"/>
      <c r="G31" s="86"/>
      <c r="H31" s="86"/>
      <c r="I31" s="86"/>
      <c r="J31" s="86"/>
      <c r="K31" s="17"/>
      <c r="L31" s="109">
        <f>SUM(L19:L30)</f>
        <v>4317.16</v>
      </c>
    </row>
    <row r="32" spans="1:13" x14ac:dyDescent="0.3">
      <c r="A32" s="86" t="s">
        <v>127</v>
      </c>
      <c r="B32" s="91"/>
      <c r="C32" s="91"/>
      <c r="D32" s="84"/>
    </row>
    <row r="33" spans="1:12" x14ac:dyDescent="0.3">
      <c r="A33" s="86" t="s">
        <v>128</v>
      </c>
      <c r="B33" s="91"/>
      <c r="C33" s="84"/>
      <c r="D33" s="84"/>
      <c r="G33" s="85" t="s">
        <v>130</v>
      </c>
      <c r="K33" s="17"/>
      <c r="L33" s="110">
        <f>SUM(L16-L31)</f>
        <v>126312.2</v>
      </c>
    </row>
    <row r="34" spans="1:12" x14ac:dyDescent="0.3">
      <c r="A34" s="106" t="s">
        <v>129</v>
      </c>
      <c r="B34" s="107">
        <f>SUM(B28:B30)</f>
        <v>26373.3</v>
      </c>
      <c r="C34" s="84"/>
      <c r="D34" s="84"/>
    </row>
    <row r="35" spans="1:12" x14ac:dyDescent="0.3">
      <c r="B35" s="84"/>
      <c r="C35" s="84"/>
      <c r="D35" s="84"/>
    </row>
    <row r="36" spans="1:12" x14ac:dyDescent="0.3">
      <c r="B36" s="84"/>
      <c r="C36" s="84"/>
      <c r="D36" s="84"/>
    </row>
    <row r="37" spans="1:12" x14ac:dyDescent="0.3">
      <c r="B37" s="84"/>
      <c r="C37" s="84"/>
      <c r="D37" s="84"/>
      <c r="K37" s="17"/>
    </row>
    <row r="38" spans="1:12" x14ac:dyDescent="0.3">
      <c r="B38" s="84"/>
      <c r="C38" s="84"/>
      <c r="D38" s="84"/>
    </row>
    <row r="39" spans="1:12" x14ac:dyDescent="0.3">
      <c r="B39" s="84"/>
      <c r="C39" s="84"/>
      <c r="D39" s="84"/>
      <c r="K39" s="17"/>
    </row>
    <row r="40" spans="1:12" x14ac:dyDescent="0.3">
      <c r="B40" s="84"/>
      <c r="C40" s="84"/>
      <c r="D40" s="84"/>
    </row>
    <row r="41" spans="1:12" x14ac:dyDescent="0.3">
      <c r="B41" s="84"/>
      <c r="C41" s="84"/>
      <c r="D41" s="84"/>
    </row>
    <row r="42" spans="1:12" x14ac:dyDescent="0.3">
      <c r="B42" s="84"/>
      <c r="C42" s="84"/>
      <c r="D42" s="84"/>
    </row>
    <row r="43" spans="1:12" x14ac:dyDescent="0.3">
      <c r="B43" s="84"/>
      <c r="C43" s="84"/>
      <c r="D43" s="84"/>
    </row>
    <row r="44" spans="1:12" x14ac:dyDescent="0.3">
      <c r="B44" s="84"/>
      <c r="C44" s="84"/>
      <c r="D44" s="84"/>
      <c r="H44" s="86"/>
      <c r="I44" s="86"/>
      <c r="J44" s="86"/>
    </row>
    <row r="45" spans="1:12" x14ac:dyDescent="0.3">
      <c r="B45" s="84"/>
      <c r="C45" s="84"/>
      <c r="D45" s="84"/>
      <c r="K45" s="17"/>
    </row>
    <row r="46" spans="1:12" x14ac:dyDescent="0.3">
      <c r="B46" s="84"/>
      <c r="C46" s="84"/>
      <c r="D46" s="84"/>
      <c r="G46" s="86"/>
      <c r="H46" s="86"/>
      <c r="I46" s="86"/>
      <c r="J46" s="86"/>
      <c r="K46" s="17"/>
    </row>
    <row r="47" spans="1:12" x14ac:dyDescent="0.3">
      <c r="B47" s="84"/>
      <c r="C47" s="84"/>
      <c r="D47" s="84"/>
      <c r="K47" s="17"/>
    </row>
    <row r="48" spans="1:12" x14ac:dyDescent="0.3">
      <c r="K48" s="101"/>
    </row>
    <row r="49" spans="1:5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5" x14ac:dyDescent="0.3">
      <c r="A50" s="85" t="s">
        <v>135</v>
      </c>
      <c r="B50" s="111"/>
      <c r="C50" s="111"/>
      <c r="D50" s="111"/>
      <c r="E50" s="114"/>
    </row>
    <row r="51" spans="1:5" x14ac:dyDescent="0.3">
      <c r="A51" s="86" t="s">
        <v>136</v>
      </c>
      <c r="B51" s="111">
        <v>168.3</v>
      </c>
      <c r="C51" s="111">
        <v>168.3</v>
      </c>
      <c r="D51" s="111"/>
      <c r="E51" s="115">
        <v>400</v>
      </c>
    </row>
    <row r="52" spans="1:5" x14ac:dyDescent="0.3">
      <c r="A52" s="86" t="s">
        <v>137</v>
      </c>
      <c r="B52" s="111">
        <v>3676.55</v>
      </c>
      <c r="C52" s="111">
        <v>3676.55</v>
      </c>
      <c r="D52" s="111"/>
      <c r="E52" s="115">
        <v>16300</v>
      </c>
    </row>
    <row r="53" spans="1:5" x14ac:dyDescent="0.3">
      <c r="A53" s="86" t="s">
        <v>138</v>
      </c>
      <c r="B53" s="111">
        <v>105</v>
      </c>
      <c r="C53" s="111">
        <v>105</v>
      </c>
      <c r="D53" s="111"/>
      <c r="E53" s="115">
        <v>420</v>
      </c>
    </row>
    <row r="54" spans="1:5" x14ac:dyDescent="0.3">
      <c r="A54" s="86" t="s">
        <v>139</v>
      </c>
      <c r="B54" s="111"/>
      <c r="C54" s="111"/>
      <c r="D54" s="111"/>
      <c r="E54" s="115">
        <v>200</v>
      </c>
    </row>
    <row r="55" spans="1:5" x14ac:dyDescent="0.3">
      <c r="A55" s="86" t="s">
        <v>228</v>
      </c>
      <c r="B55" s="111">
        <v>904.17</v>
      </c>
      <c r="C55" s="111">
        <v>904.17</v>
      </c>
      <c r="D55" s="111"/>
      <c r="E55" s="115">
        <v>4000</v>
      </c>
    </row>
    <row r="56" spans="1:5" x14ac:dyDescent="0.3">
      <c r="A56" s="86" t="s">
        <v>229</v>
      </c>
      <c r="B56" s="111">
        <v>227.07</v>
      </c>
      <c r="C56" s="111">
        <v>227.07</v>
      </c>
      <c r="D56" s="111"/>
      <c r="E56" s="115"/>
    </row>
    <row r="57" spans="1:5" x14ac:dyDescent="0.3">
      <c r="A57" s="86"/>
      <c r="B57" s="111"/>
      <c r="C57" s="111"/>
      <c r="D57" s="111"/>
      <c r="E57" s="115"/>
    </row>
    <row r="58" spans="1:5" x14ac:dyDescent="0.3">
      <c r="A58" s="85" t="s">
        <v>140</v>
      </c>
      <c r="B58" s="111"/>
      <c r="C58" s="111"/>
      <c r="D58" s="111"/>
      <c r="E58" s="115"/>
    </row>
    <row r="59" spans="1:5" x14ac:dyDescent="0.3">
      <c r="A59" s="86" t="s">
        <v>141</v>
      </c>
      <c r="B59" s="111">
        <v>40.5</v>
      </c>
      <c r="C59" s="111">
        <v>40.5</v>
      </c>
      <c r="D59" s="111"/>
      <c r="E59" s="115">
        <v>200</v>
      </c>
    </row>
    <row r="60" spans="1:5" x14ac:dyDescent="0.3">
      <c r="A60" s="86" t="s">
        <v>142</v>
      </c>
      <c r="B60" s="111">
        <v>504</v>
      </c>
      <c r="C60" s="111">
        <v>420</v>
      </c>
      <c r="D60" s="111">
        <v>84</v>
      </c>
      <c r="E60" s="115">
        <v>500</v>
      </c>
    </row>
    <row r="61" spans="1:5" x14ac:dyDescent="0.3">
      <c r="A61" s="86"/>
      <c r="B61" s="111"/>
      <c r="C61" s="111"/>
      <c r="D61" s="111"/>
      <c r="E61" s="115"/>
    </row>
    <row r="62" spans="1:5" x14ac:dyDescent="0.3">
      <c r="A62" s="85" t="s">
        <v>143</v>
      </c>
      <c r="B62" s="111"/>
      <c r="C62" s="111"/>
      <c r="D62" s="111"/>
      <c r="E62" s="115"/>
    </row>
    <row r="63" spans="1:5" x14ac:dyDescent="0.3">
      <c r="A63" s="86" t="s">
        <v>144</v>
      </c>
      <c r="B63" s="111">
        <v>160</v>
      </c>
      <c r="C63" s="111">
        <v>160</v>
      </c>
      <c r="D63" s="111"/>
      <c r="E63" s="115">
        <v>200</v>
      </c>
    </row>
    <row r="64" spans="1:5" x14ac:dyDescent="0.3">
      <c r="A64" s="86" t="s">
        <v>145</v>
      </c>
      <c r="B64" s="111"/>
      <c r="C64" s="111"/>
      <c r="D64" s="111"/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26.96</v>
      </c>
      <c r="C67" s="111">
        <v>26.96</v>
      </c>
      <c r="D67" s="111"/>
      <c r="E67" s="115">
        <v>150</v>
      </c>
    </row>
    <row r="68" spans="1:5" x14ac:dyDescent="0.3">
      <c r="A68" s="86" t="s">
        <v>147</v>
      </c>
      <c r="B68" s="111">
        <v>656.62</v>
      </c>
      <c r="C68" s="111">
        <v>656.62</v>
      </c>
      <c r="D68" s="111"/>
      <c r="E68" s="115">
        <v>3500</v>
      </c>
    </row>
    <row r="69" spans="1:5" x14ac:dyDescent="0.3">
      <c r="A69" s="86" t="s">
        <v>148</v>
      </c>
      <c r="B69" s="111">
        <v>675.82</v>
      </c>
      <c r="C69" s="111">
        <v>675.82</v>
      </c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95</v>
      </c>
      <c r="C71" s="111">
        <v>95</v>
      </c>
      <c r="D71" s="111"/>
      <c r="E71" s="115">
        <v>150</v>
      </c>
    </row>
    <row r="72" spans="1:5" x14ac:dyDescent="0.3">
      <c r="A72" s="86" t="s">
        <v>151</v>
      </c>
      <c r="B72" s="111">
        <v>20</v>
      </c>
      <c r="C72" s="111">
        <v>20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/>
      <c r="C80" s="111"/>
      <c r="D80" s="111"/>
      <c r="E80" s="115">
        <v>220</v>
      </c>
    </row>
    <row r="81" spans="1:5" x14ac:dyDescent="0.3">
      <c r="A81" s="86" t="s">
        <v>160</v>
      </c>
      <c r="B81" s="111">
        <v>52</v>
      </c>
      <c r="C81" s="111">
        <v>52</v>
      </c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/>
      <c r="C85" s="111"/>
      <c r="D85" s="111"/>
      <c r="E85" s="115">
        <v>425</v>
      </c>
    </row>
    <row r="86" spans="1:5" x14ac:dyDescent="0.3">
      <c r="A86" s="86" t="s">
        <v>164</v>
      </c>
      <c r="B86" s="111"/>
      <c r="C86" s="111"/>
      <c r="D86" s="111"/>
      <c r="E86" s="115">
        <v>425</v>
      </c>
    </row>
    <row r="87" spans="1:5" x14ac:dyDescent="0.3">
      <c r="A87" s="86" t="s">
        <v>165</v>
      </c>
      <c r="B87" s="111"/>
      <c r="C87" s="111"/>
      <c r="D87" s="111"/>
      <c r="E87" s="115">
        <v>425</v>
      </c>
    </row>
    <row r="88" spans="1:5" x14ac:dyDescent="0.3">
      <c r="A88" s="86" t="s">
        <v>166</v>
      </c>
      <c r="B88" s="111"/>
      <c r="C88" s="111"/>
      <c r="D88" s="111"/>
      <c r="E88" s="115">
        <v>425</v>
      </c>
    </row>
    <row r="89" spans="1:5" x14ac:dyDescent="0.3">
      <c r="A89" s="86" t="s">
        <v>167</v>
      </c>
      <c r="B89" s="111"/>
      <c r="C89" s="111"/>
      <c r="D89" s="111"/>
      <c r="E89" s="115">
        <v>425</v>
      </c>
    </row>
    <row r="90" spans="1:5" x14ac:dyDescent="0.3">
      <c r="A90" s="86" t="s">
        <v>168</v>
      </c>
      <c r="B90" s="111"/>
      <c r="C90" s="111"/>
      <c r="D90" s="111"/>
      <c r="E90" s="115">
        <v>425</v>
      </c>
    </row>
    <row r="91" spans="1:5" x14ac:dyDescent="0.3">
      <c r="A91" s="86" t="s">
        <v>169</v>
      </c>
      <c r="B91" s="111"/>
      <c r="C91" s="111"/>
      <c r="D91" s="111"/>
      <c r="E91" s="115">
        <v>25</v>
      </c>
    </row>
    <row r="92" spans="1:5" x14ac:dyDescent="0.3">
      <c r="A92" s="86" t="s">
        <v>170</v>
      </c>
      <c r="B92" s="111"/>
      <c r="C92" s="111"/>
      <c r="D92" s="111"/>
      <c r="E92" s="115">
        <v>275</v>
      </c>
    </row>
    <row r="93" spans="1:5" x14ac:dyDescent="0.3">
      <c r="A93" s="86" t="s">
        <v>171</v>
      </c>
      <c r="B93" s="111"/>
      <c r="C93" s="111"/>
      <c r="D93" s="111"/>
      <c r="E93" s="115">
        <v>925</v>
      </c>
    </row>
    <row r="94" spans="1:5" x14ac:dyDescent="0.3">
      <c r="A94" s="86" t="s">
        <v>172</v>
      </c>
      <c r="B94" s="111"/>
      <c r="C94" s="111"/>
      <c r="D94" s="111"/>
      <c r="E94" s="115">
        <v>425</v>
      </c>
    </row>
    <row r="95" spans="1:5" x14ac:dyDescent="0.3">
      <c r="A95" s="86" t="s">
        <v>173</v>
      </c>
      <c r="B95" s="111"/>
      <c r="C95" s="111"/>
      <c r="D95" s="111"/>
      <c r="E95" s="115">
        <v>120</v>
      </c>
    </row>
    <row r="96" spans="1:5" x14ac:dyDescent="0.3">
      <c r="A96" s="86" t="s">
        <v>174</v>
      </c>
      <c r="B96" s="111"/>
      <c r="C96" s="111"/>
      <c r="D96" s="111"/>
      <c r="E96" s="115">
        <v>120</v>
      </c>
    </row>
    <row r="97" spans="1:5" x14ac:dyDescent="0.3">
      <c r="A97" s="86" t="s">
        <v>175</v>
      </c>
      <c r="B97" s="111"/>
      <c r="C97" s="111"/>
      <c r="D97" s="111"/>
      <c r="E97" s="115">
        <v>100</v>
      </c>
    </row>
    <row r="98" spans="1:5" x14ac:dyDescent="0.3">
      <c r="A98" s="86"/>
      <c r="B98" s="111"/>
      <c r="C98" s="111"/>
      <c r="D98" s="111"/>
      <c r="E98" s="115"/>
    </row>
    <row r="99" spans="1:5" x14ac:dyDescent="0.3">
      <c r="A99" s="86" t="s">
        <v>176</v>
      </c>
      <c r="B99" s="111"/>
      <c r="C99" s="111"/>
      <c r="E99" s="115">
        <v>600</v>
      </c>
    </row>
    <row r="100" spans="1:5" x14ac:dyDescent="0.3">
      <c r="A100" s="86" t="s">
        <v>177</v>
      </c>
      <c r="B100" s="111"/>
      <c r="C100" s="111"/>
      <c r="E100" s="115">
        <v>500</v>
      </c>
    </row>
    <row r="101" spans="1:5" x14ac:dyDescent="0.3">
      <c r="A101" s="86" t="s">
        <v>232</v>
      </c>
      <c r="B101" s="111"/>
      <c r="C101" s="111"/>
      <c r="E101" s="115">
        <v>600</v>
      </c>
    </row>
    <row r="102" spans="1:5" x14ac:dyDescent="0.3">
      <c r="A102" s="86"/>
      <c r="B102" s="111"/>
      <c r="C102" s="111"/>
      <c r="E102" s="115"/>
    </row>
    <row r="103" spans="1:5" x14ac:dyDescent="0.3">
      <c r="A103" s="85" t="s">
        <v>178</v>
      </c>
      <c r="B103" s="111"/>
      <c r="C103" s="111"/>
      <c r="D103" s="111"/>
      <c r="E103" s="115"/>
    </row>
    <row r="104" spans="1:5" x14ac:dyDescent="0.3">
      <c r="A104" s="86" t="s">
        <v>233</v>
      </c>
      <c r="B104" s="111"/>
      <c r="C104" s="111"/>
      <c r="D104" s="111"/>
      <c r="E104" s="115">
        <v>300</v>
      </c>
    </row>
    <row r="105" spans="1:5" x14ac:dyDescent="0.3">
      <c r="A105" s="86" t="s">
        <v>179</v>
      </c>
      <c r="B105" s="111">
        <v>240</v>
      </c>
      <c r="C105" s="111">
        <v>200</v>
      </c>
      <c r="D105" s="111">
        <v>40</v>
      </c>
      <c r="E105" s="115">
        <v>300</v>
      </c>
    </row>
    <row r="106" spans="1:5" x14ac:dyDescent="0.3">
      <c r="A106" s="86" t="s">
        <v>180</v>
      </c>
      <c r="B106" s="111"/>
      <c r="C106" s="111"/>
      <c r="D106" s="111"/>
      <c r="E106" s="115"/>
    </row>
    <row r="107" spans="1:5" x14ac:dyDescent="0.3">
      <c r="A107" s="86" t="s">
        <v>181</v>
      </c>
      <c r="B107" s="111">
        <v>46.77</v>
      </c>
      <c r="C107" s="111">
        <v>38.97</v>
      </c>
      <c r="D107" s="111">
        <v>7.8</v>
      </c>
      <c r="E107" s="115">
        <v>220</v>
      </c>
    </row>
    <row r="108" spans="1:5" x14ac:dyDescent="0.3">
      <c r="A108" s="86" t="s">
        <v>182</v>
      </c>
      <c r="B108" s="111"/>
      <c r="C108" s="111"/>
      <c r="D108" s="111"/>
      <c r="E108" s="115">
        <v>500</v>
      </c>
    </row>
    <row r="109" spans="1:5" x14ac:dyDescent="0.3">
      <c r="A109" s="86" t="s">
        <v>183</v>
      </c>
      <c r="B109" s="111"/>
      <c r="C109" s="111"/>
      <c r="D109" s="111"/>
      <c r="E109" s="115">
        <v>220</v>
      </c>
    </row>
    <row r="110" spans="1:5" x14ac:dyDescent="0.3">
      <c r="E110" s="115"/>
    </row>
    <row r="111" spans="1:5" x14ac:dyDescent="0.3">
      <c r="A111" s="85" t="s">
        <v>184</v>
      </c>
      <c r="B111" s="111"/>
      <c r="C111" s="111"/>
      <c r="D111" s="111"/>
      <c r="E111" s="115"/>
    </row>
    <row r="112" spans="1:5" x14ac:dyDescent="0.3">
      <c r="A112" s="86" t="s">
        <v>185</v>
      </c>
      <c r="B112" s="111"/>
      <c r="C112" s="111"/>
      <c r="D112" s="111"/>
      <c r="E112" s="115">
        <v>1800</v>
      </c>
    </row>
    <row r="113" spans="1:5" x14ac:dyDescent="0.3">
      <c r="A113" s="86" t="s">
        <v>186</v>
      </c>
      <c r="B113" s="111"/>
      <c r="C113" s="111"/>
      <c r="D113" s="111"/>
      <c r="E113" s="115"/>
    </row>
    <row r="114" spans="1:5" x14ac:dyDescent="0.3">
      <c r="A114" s="86" t="s">
        <v>187</v>
      </c>
      <c r="B114" s="111">
        <v>1732.5</v>
      </c>
      <c r="C114" s="111">
        <v>1732.5</v>
      </c>
      <c r="D114" s="111"/>
      <c r="E114" s="115">
        <v>5032.5</v>
      </c>
    </row>
    <row r="115" spans="1:5" x14ac:dyDescent="0.3">
      <c r="A115" s="86" t="s">
        <v>188</v>
      </c>
      <c r="B115" s="111">
        <v>135</v>
      </c>
      <c r="C115" s="111">
        <v>135</v>
      </c>
      <c r="D115" s="111"/>
      <c r="E115" s="115">
        <v>360</v>
      </c>
    </row>
    <row r="116" spans="1:5" x14ac:dyDescent="0.3">
      <c r="A116" s="86" t="s">
        <v>234</v>
      </c>
      <c r="B116" s="111">
        <v>533.59</v>
      </c>
      <c r="C116" s="111">
        <v>444.66</v>
      </c>
      <c r="D116" s="111">
        <v>88.93</v>
      </c>
      <c r="E116" s="115">
        <v>200</v>
      </c>
    </row>
    <row r="117" spans="1:5" x14ac:dyDescent="0.3">
      <c r="A117" s="86" t="s">
        <v>189</v>
      </c>
      <c r="B117" s="111"/>
      <c r="C117" s="111"/>
      <c r="D117" s="111"/>
      <c r="E117" s="115">
        <v>200</v>
      </c>
    </row>
    <row r="118" spans="1:5" x14ac:dyDescent="0.3">
      <c r="A118" s="86" t="s">
        <v>190</v>
      </c>
      <c r="B118" s="111"/>
      <c r="C118" s="111"/>
      <c r="D118" s="111"/>
      <c r="E118" s="115">
        <v>100</v>
      </c>
    </row>
    <row r="119" spans="1:5" x14ac:dyDescent="0.3">
      <c r="A119" s="86" t="s">
        <v>191</v>
      </c>
      <c r="B119" s="111"/>
      <c r="C119" s="111"/>
      <c r="D119" s="111"/>
      <c r="E119" s="115"/>
    </row>
    <row r="120" spans="1:5" x14ac:dyDescent="0.3">
      <c r="A120" s="86" t="s">
        <v>192</v>
      </c>
      <c r="B120" s="111"/>
      <c r="C120" s="111"/>
      <c r="D120" s="111"/>
      <c r="E120" s="115"/>
    </row>
    <row r="121" spans="1:5" x14ac:dyDescent="0.3">
      <c r="A121" s="86" t="s">
        <v>193</v>
      </c>
      <c r="B121" s="111"/>
      <c r="C121" s="111"/>
      <c r="D121" s="111"/>
      <c r="E121" s="115"/>
    </row>
    <row r="122" spans="1:5" x14ac:dyDescent="0.3">
      <c r="A122" s="86" t="s">
        <v>194</v>
      </c>
      <c r="B122" s="111"/>
      <c r="C122" s="111"/>
      <c r="D122" s="111"/>
      <c r="E122" s="115">
        <v>300</v>
      </c>
    </row>
    <row r="123" spans="1:5" x14ac:dyDescent="0.3">
      <c r="A123" s="86" t="s">
        <v>195</v>
      </c>
      <c r="B123" s="111"/>
      <c r="C123" s="111"/>
      <c r="D123" s="111"/>
      <c r="E123" s="115">
        <v>100</v>
      </c>
    </row>
    <row r="124" spans="1:5" x14ac:dyDescent="0.3">
      <c r="A124" s="86" t="s">
        <v>196</v>
      </c>
      <c r="B124" s="111">
        <v>50</v>
      </c>
      <c r="C124" s="111">
        <v>50</v>
      </c>
      <c r="D124" s="111"/>
      <c r="E124" s="115">
        <v>400</v>
      </c>
    </row>
    <row r="125" spans="1:5" x14ac:dyDescent="0.3">
      <c r="E125" s="115"/>
    </row>
    <row r="126" spans="1:5" x14ac:dyDescent="0.3">
      <c r="A126" s="85" t="s">
        <v>197</v>
      </c>
      <c r="B126" s="111"/>
      <c r="C126" s="111"/>
      <c r="D126" s="111"/>
      <c r="E126" s="115"/>
    </row>
    <row r="127" spans="1:5" x14ac:dyDescent="0.3">
      <c r="A127" s="86" t="s">
        <v>198</v>
      </c>
      <c r="B127" s="111">
        <v>29</v>
      </c>
      <c r="C127" s="111">
        <v>29</v>
      </c>
      <c r="D127" s="111"/>
      <c r="E127" s="115">
        <v>200</v>
      </c>
    </row>
    <row r="128" spans="1:5" x14ac:dyDescent="0.3">
      <c r="A128" s="86" t="s">
        <v>199</v>
      </c>
      <c r="B128" s="111">
        <v>126</v>
      </c>
      <c r="C128" s="111">
        <v>126</v>
      </c>
      <c r="D128" s="111"/>
      <c r="E128" s="115"/>
    </row>
    <row r="129" spans="1:5" x14ac:dyDescent="0.3">
      <c r="A129" s="86"/>
      <c r="B129" s="111"/>
      <c r="C129" s="111"/>
      <c r="D129" s="111"/>
      <c r="E129" s="115"/>
    </row>
    <row r="130" spans="1:5" x14ac:dyDescent="0.3">
      <c r="A130" s="85" t="s">
        <v>200</v>
      </c>
      <c r="B130" s="111"/>
      <c r="C130" s="111"/>
      <c r="D130" s="111"/>
      <c r="E130" s="115"/>
    </row>
    <row r="131" spans="1:5" x14ac:dyDescent="0.3">
      <c r="A131" s="86" t="s">
        <v>201</v>
      </c>
      <c r="B131" s="111"/>
      <c r="C131" s="111"/>
      <c r="D131" s="111"/>
      <c r="E131" s="115"/>
    </row>
    <row r="132" spans="1:5" x14ac:dyDescent="0.3">
      <c r="A132" s="86" t="s">
        <v>202</v>
      </c>
      <c r="B132" s="111"/>
      <c r="C132" s="111"/>
      <c r="D132" s="111"/>
      <c r="E132" s="115">
        <v>200</v>
      </c>
    </row>
    <row r="133" spans="1:5" x14ac:dyDescent="0.3">
      <c r="A133" s="86" t="s">
        <v>203</v>
      </c>
      <c r="B133" s="111"/>
      <c r="C133" s="111"/>
      <c r="D133" s="111"/>
      <c r="E133" s="115"/>
    </row>
    <row r="134" spans="1:5" x14ac:dyDescent="0.3">
      <c r="A134" s="86" t="s">
        <v>204</v>
      </c>
      <c r="B134" s="111"/>
      <c r="C134" s="111"/>
      <c r="D134" s="111"/>
      <c r="E134" s="115"/>
    </row>
    <row r="135" spans="1:5" x14ac:dyDescent="0.3">
      <c r="A135" s="86" t="s">
        <v>235</v>
      </c>
      <c r="B135" s="111"/>
      <c r="C135" s="111"/>
      <c r="D135" s="111"/>
      <c r="E135" s="115">
        <v>50</v>
      </c>
    </row>
    <row r="136" spans="1:5" x14ac:dyDescent="0.3">
      <c r="A136" s="86" t="s">
        <v>236</v>
      </c>
      <c r="B136" s="111"/>
      <c r="C136" s="111"/>
      <c r="D136" s="111"/>
      <c r="E136" s="115">
        <v>50</v>
      </c>
    </row>
    <row r="137" spans="1:5" x14ac:dyDescent="0.3">
      <c r="A137" s="86" t="s">
        <v>205</v>
      </c>
      <c r="B137" s="111"/>
      <c r="C137" s="111"/>
      <c r="D137" s="111"/>
      <c r="E137" s="115">
        <v>40</v>
      </c>
    </row>
    <row r="138" spans="1:5" x14ac:dyDescent="0.3">
      <c r="A138" s="86" t="s">
        <v>206</v>
      </c>
      <c r="B138" s="111"/>
      <c r="C138" s="111"/>
      <c r="D138" s="111"/>
      <c r="E138" s="115">
        <v>150</v>
      </c>
    </row>
    <row r="139" spans="1:5" x14ac:dyDescent="0.3">
      <c r="A139" s="86" t="s">
        <v>207</v>
      </c>
      <c r="B139" s="111"/>
      <c r="C139" s="111"/>
      <c r="D139" s="111"/>
      <c r="E139" s="115"/>
    </row>
    <row r="140" spans="1:5" x14ac:dyDescent="0.3">
      <c r="A140" s="86" t="s">
        <v>208</v>
      </c>
      <c r="B140" s="111"/>
      <c r="C140" s="111"/>
      <c r="D140" s="111"/>
      <c r="E140" s="115"/>
    </row>
    <row r="141" spans="1:5" x14ac:dyDescent="0.3">
      <c r="A141" s="86" t="s">
        <v>209</v>
      </c>
      <c r="B141" s="111"/>
      <c r="C141" s="111"/>
      <c r="D141" s="111"/>
      <c r="E141" s="115">
        <v>3000</v>
      </c>
    </row>
    <row r="142" spans="1:5" x14ac:dyDescent="0.3">
      <c r="A142" s="86" t="s">
        <v>210</v>
      </c>
      <c r="B142" s="111"/>
      <c r="C142" s="111"/>
      <c r="D142" s="117"/>
      <c r="E142" s="115"/>
    </row>
    <row r="143" spans="1:5" x14ac:dyDescent="0.3">
      <c r="A143" s="86" t="s">
        <v>211</v>
      </c>
      <c r="B143" s="111"/>
      <c r="C143" s="111"/>
      <c r="D143" s="111"/>
      <c r="E143" s="115"/>
    </row>
    <row r="144" spans="1:5" x14ac:dyDescent="0.3">
      <c r="A144" s="86" t="s">
        <v>212</v>
      </c>
      <c r="B144" s="111"/>
      <c r="C144" s="111"/>
      <c r="D144" s="111"/>
      <c r="E144" s="115">
        <v>442</v>
      </c>
    </row>
    <row r="145" spans="1:8" x14ac:dyDescent="0.3">
      <c r="A145" s="86" t="s">
        <v>38</v>
      </c>
      <c r="B145" s="111"/>
      <c r="C145" s="111"/>
      <c r="D145" s="111"/>
      <c r="E145" s="115"/>
    </row>
    <row r="146" spans="1:8" x14ac:dyDescent="0.3">
      <c r="A146" s="86" t="s">
        <v>213</v>
      </c>
      <c r="B146" s="111"/>
      <c r="C146" s="111"/>
      <c r="D146" s="111"/>
      <c r="E146" s="115" t="s">
        <v>277</v>
      </c>
    </row>
    <row r="147" spans="1:8" x14ac:dyDescent="0.3">
      <c r="A147" s="86" t="s">
        <v>214</v>
      </c>
      <c r="B147" s="111"/>
      <c r="C147" s="111"/>
      <c r="D147" s="111"/>
      <c r="E147" s="118">
        <v>100</v>
      </c>
    </row>
    <row r="148" spans="1:8" x14ac:dyDescent="0.3">
      <c r="A148" s="86" t="s">
        <v>215</v>
      </c>
      <c r="B148" s="111"/>
      <c r="C148" s="111"/>
      <c r="D148" s="111"/>
      <c r="E148" s="115"/>
    </row>
    <row r="149" spans="1:8" x14ac:dyDescent="0.3">
      <c r="A149" s="86" t="s">
        <v>216</v>
      </c>
      <c r="B149" s="111"/>
      <c r="C149" s="111"/>
      <c r="D149" s="111"/>
      <c r="E149" s="115"/>
    </row>
    <row r="150" spans="1:8" x14ac:dyDescent="0.3">
      <c r="A150" s="86" t="s">
        <v>217</v>
      </c>
      <c r="B150" s="111"/>
      <c r="C150" s="111"/>
      <c r="D150" s="111"/>
      <c r="E150" s="115"/>
    </row>
    <row r="151" spans="1:8" x14ac:dyDescent="0.3">
      <c r="A151" s="86" t="s">
        <v>237</v>
      </c>
      <c r="B151" s="111"/>
      <c r="C151" s="111"/>
      <c r="D151" s="111"/>
      <c r="E151" s="115"/>
      <c r="H151" s="119"/>
    </row>
    <row r="152" spans="1:8" x14ac:dyDescent="0.3">
      <c r="A152" s="86" t="s">
        <v>238</v>
      </c>
      <c r="B152" s="111"/>
      <c r="C152" s="111"/>
      <c r="D152" s="111"/>
      <c r="E152" s="115">
        <v>1000</v>
      </c>
      <c r="H152" s="119"/>
    </row>
    <row r="153" spans="1:8" x14ac:dyDescent="0.3">
      <c r="A153" s="86" t="s">
        <v>218</v>
      </c>
      <c r="B153" s="111"/>
      <c r="C153" s="111"/>
      <c r="D153" s="111"/>
      <c r="E153" s="115">
        <v>100</v>
      </c>
    </row>
    <row r="154" spans="1:8" x14ac:dyDescent="0.3">
      <c r="A154" s="120" t="s">
        <v>219</v>
      </c>
      <c r="B154" s="121"/>
      <c r="C154" s="121"/>
      <c r="D154" s="111"/>
      <c r="E154" s="115"/>
    </row>
    <row r="155" spans="1:8" x14ac:dyDescent="0.3">
      <c r="A155" s="85" t="s">
        <v>220</v>
      </c>
      <c r="B155" s="122">
        <f>SUM(B51:B154)</f>
        <v>11363.99</v>
      </c>
      <c r="C155" s="122">
        <f t="shared" ref="C155:E155" si="0">SUM(C51:C154)</f>
        <v>10998.119999999999</v>
      </c>
      <c r="D155" s="122">
        <f t="shared" si="0"/>
        <v>365.87</v>
      </c>
      <c r="E155" s="122">
        <f t="shared" si="0"/>
        <v>50719.5</v>
      </c>
    </row>
    <row r="156" spans="1:8" x14ac:dyDescent="0.3">
      <c r="A156" s="85"/>
      <c r="B156" s="122"/>
      <c r="C156" s="122"/>
      <c r="D156" s="122"/>
      <c r="E156" s="122"/>
    </row>
    <row r="157" spans="1:8" x14ac:dyDescent="0.3">
      <c r="A157" s="135"/>
      <c r="B157" s="136"/>
      <c r="C157" s="136"/>
      <c r="D157" s="137"/>
      <c r="E157" s="137"/>
    </row>
    <row r="158" spans="1:8" x14ac:dyDescent="0.3">
      <c r="A158" s="85" t="s">
        <v>221</v>
      </c>
      <c r="B158" s="111"/>
      <c r="C158" s="111"/>
      <c r="D158" s="111"/>
      <c r="E158" s="123"/>
    </row>
    <row r="159" spans="1:8" x14ac:dyDescent="0.3">
      <c r="A159" s="127" t="s">
        <v>239</v>
      </c>
      <c r="B159" s="111"/>
      <c r="C159" s="111"/>
      <c r="D159" s="111"/>
      <c r="E159" s="115"/>
    </row>
    <row r="160" spans="1:8" x14ac:dyDescent="0.3">
      <c r="A160" s="86" t="s">
        <v>240</v>
      </c>
      <c r="B160" s="89"/>
      <c r="C160" s="111"/>
      <c r="D160" s="111"/>
      <c r="E160" s="115"/>
    </row>
    <row r="161" spans="1:5" x14ac:dyDescent="0.3">
      <c r="A161" s="86" t="s">
        <v>28</v>
      </c>
      <c r="B161" s="89"/>
      <c r="C161" s="111"/>
      <c r="D161" s="111"/>
      <c r="E161" s="115"/>
    </row>
    <row r="162" spans="1:5" x14ac:dyDescent="0.3">
      <c r="A162" s="86"/>
      <c r="B162" s="86"/>
      <c r="E162" s="124"/>
    </row>
    <row r="163" spans="1:5" x14ac:dyDescent="0.3">
      <c r="A163" s="85" t="s">
        <v>78</v>
      </c>
      <c r="B163" s="86"/>
      <c r="E163" s="124"/>
    </row>
    <row r="164" spans="1:5" x14ac:dyDescent="0.3">
      <c r="A164" s="86" t="s">
        <v>39</v>
      </c>
      <c r="B164" s="131">
        <v>349.15</v>
      </c>
      <c r="C164" s="117">
        <v>349.15</v>
      </c>
      <c r="E164" s="124"/>
    </row>
    <row r="165" spans="1:5" x14ac:dyDescent="0.3">
      <c r="A165" s="86" t="s">
        <v>222</v>
      </c>
      <c r="B165" s="86"/>
      <c r="E165" s="124"/>
    </row>
    <row r="166" spans="1:5" x14ac:dyDescent="0.3">
      <c r="A166" s="86" t="s">
        <v>250</v>
      </c>
      <c r="B166" s="86"/>
      <c r="E166" s="130">
        <v>200</v>
      </c>
    </row>
    <row r="167" spans="1:5" x14ac:dyDescent="0.3">
      <c r="A167" s="86"/>
      <c r="B167" s="86"/>
      <c r="E167" s="129"/>
    </row>
    <row r="168" spans="1:5" x14ac:dyDescent="0.3">
      <c r="A168" s="85" t="s">
        <v>241</v>
      </c>
      <c r="B168" s="86"/>
      <c r="E168" s="124"/>
    </row>
    <row r="169" spans="1:5" x14ac:dyDescent="0.3">
      <c r="A169" s="86" t="s">
        <v>19</v>
      </c>
      <c r="B169" s="86"/>
      <c r="E169" s="124"/>
    </row>
    <row r="170" spans="1:5" x14ac:dyDescent="0.3">
      <c r="A170" s="86" t="s">
        <v>223</v>
      </c>
      <c r="B170" s="89"/>
      <c r="C170" s="111"/>
      <c r="D170" s="111"/>
      <c r="E170" s="115"/>
    </row>
    <row r="171" spans="1:5" x14ac:dyDescent="0.3">
      <c r="A171" s="86"/>
      <c r="B171" s="89"/>
      <c r="C171" s="111"/>
      <c r="D171" s="111"/>
      <c r="E171" s="115"/>
    </row>
    <row r="172" spans="1:5" x14ac:dyDescent="0.3">
      <c r="A172" s="85" t="s">
        <v>242</v>
      </c>
      <c r="B172" s="89"/>
      <c r="C172" s="111"/>
      <c r="D172" s="111"/>
      <c r="E172" s="115"/>
    </row>
    <row r="173" spans="1:5" x14ac:dyDescent="0.3">
      <c r="A173" s="86" t="s">
        <v>224</v>
      </c>
      <c r="B173" s="89"/>
      <c r="C173" s="111"/>
      <c r="D173" s="111"/>
      <c r="E173" s="115"/>
    </row>
    <row r="174" spans="1:5" x14ac:dyDescent="0.3">
      <c r="A174" s="86" t="s">
        <v>225</v>
      </c>
      <c r="B174" s="89"/>
      <c r="C174" s="111"/>
      <c r="D174" s="111"/>
      <c r="E174" s="115"/>
    </row>
    <row r="175" spans="1:5" x14ac:dyDescent="0.3">
      <c r="A175" s="86"/>
      <c r="B175" s="89"/>
      <c r="C175" s="111"/>
      <c r="D175" s="111"/>
      <c r="E175" s="115"/>
    </row>
    <row r="176" spans="1:5" x14ac:dyDescent="0.3">
      <c r="A176" s="85" t="s">
        <v>243</v>
      </c>
      <c r="B176" s="89"/>
      <c r="C176" s="111"/>
      <c r="D176" s="111"/>
      <c r="E176" s="115"/>
    </row>
    <row r="177" spans="1:5" x14ac:dyDescent="0.3">
      <c r="A177" s="86" t="s">
        <v>244</v>
      </c>
      <c r="B177" s="89"/>
      <c r="C177" s="111"/>
      <c r="D177" s="111"/>
      <c r="E177" s="115"/>
    </row>
    <row r="178" spans="1:5" x14ac:dyDescent="0.3">
      <c r="A178" s="86" t="s">
        <v>245</v>
      </c>
      <c r="B178" s="89"/>
      <c r="C178" s="111"/>
      <c r="D178" s="111"/>
      <c r="E178" s="115"/>
    </row>
    <row r="179" spans="1:5" x14ac:dyDescent="0.3">
      <c r="A179" s="86" t="s">
        <v>246</v>
      </c>
      <c r="B179" s="89"/>
      <c r="C179" s="117"/>
      <c r="D179" s="117"/>
      <c r="E179" s="115"/>
    </row>
    <row r="180" spans="1:5" x14ac:dyDescent="0.3">
      <c r="A180" s="86"/>
      <c r="B180" s="88"/>
      <c r="C180" s="122"/>
      <c r="D180" s="122"/>
      <c r="E180" s="115"/>
    </row>
    <row r="181" spans="1:5" x14ac:dyDescent="0.3">
      <c r="A181" s="85" t="s">
        <v>247</v>
      </c>
      <c r="B181" s="86"/>
      <c r="C181" s="117"/>
      <c r="D181" s="117"/>
      <c r="E181" s="115"/>
    </row>
    <row r="182" spans="1:5" x14ac:dyDescent="0.3">
      <c r="A182" s="86" t="s">
        <v>248</v>
      </c>
      <c r="B182" s="86"/>
      <c r="C182" s="117"/>
      <c r="D182" s="125"/>
      <c r="E182" s="115"/>
    </row>
    <row r="183" spans="1:5" x14ac:dyDescent="0.3">
      <c r="A183" s="86"/>
      <c r="B183" s="86"/>
    </row>
    <row r="184" spans="1:5" x14ac:dyDescent="0.3">
      <c r="A184" s="85" t="s">
        <v>249</v>
      </c>
      <c r="B184" s="128">
        <f>SUM(B164:B181)</f>
        <v>349.15</v>
      </c>
      <c r="C184" s="128">
        <f t="shared" ref="C184:E184" si="1">SUM(C164:C181)</f>
        <v>349.15</v>
      </c>
      <c r="D184" s="128">
        <f t="shared" si="1"/>
        <v>0</v>
      </c>
      <c r="E184" s="128">
        <f t="shared" si="1"/>
        <v>200</v>
      </c>
    </row>
    <row r="185" spans="1:5" x14ac:dyDescent="0.3">
      <c r="A185" s="86"/>
      <c r="B185" s="86"/>
      <c r="C185" s="86"/>
      <c r="D185" s="86"/>
      <c r="E185" s="86"/>
    </row>
    <row r="186" spans="1:5" x14ac:dyDescent="0.3">
      <c r="A186" s="86"/>
      <c r="B186" s="86"/>
      <c r="C186" s="86"/>
      <c r="D186" s="86"/>
      <c r="E186" s="86"/>
    </row>
    <row r="187" spans="1:5" x14ac:dyDescent="0.3">
      <c r="A187" s="106" t="s">
        <v>251</v>
      </c>
      <c r="B187" s="132">
        <f>SUM(B184+B155)</f>
        <v>11713.14</v>
      </c>
      <c r="C187" s="132">
        <f>SUM(C184+C155)</f>
        <v>11347.269999999999</v>
      </c>
      <c r="D187" s="132">
        <f>SUM(D184+D155)</f>
        <v>365.87</v>
      </c>
      <c r="E187" s="132">
        <f>SUM(E184+E155)</f>
        <v>50919.5</v>
      </c>
    </row>
    <row r="188" spans="1:5" x14ac:dyDescent="0.3">
      <c r="A188" s="86"/>
      <c r="B188" s="86"/>
      <c r="C188" s="86"/>
      <c r="D188" s="86"/>
      <c r="E188" s="86"/>
    </row>
    <row r="189" spans="1:5" x14ac:dyDescent="0.3">
      <c r="A189" s="86"/>
      <c r="B189" s="86"/>
      <c r="C189" s="86"/>
      <c r="D189" s="86"/>
      <c r="E189" s="133">
        <v>50920</v>
      </c>
    </row>
    <row r="190" spans="1:5" x14ac:dyDescent="0.3">
      <c r="E190" s="134" t="s">
        <v>252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CF2E-5940-479C-9E4B-17AEB7C64B1C}">
  <dimension ref="A1:J75"/>
  <sheetViews>
    <sheetView workbookViewId="0">
      <selection activeCell="A11" sqref="A11"/>
    </sheetView>
  </sheetViews>
  <sheetFormatPr defaultRowHeight="14.4" x14ac:dyDescent="0.3"/>
  <cols>
    <col min="1" max="1" width="53.88671875" customWidth="1"/>
    <col min="2" max="2" width="12.109375" customWidth="1"/>
    <col min="3" max="4" width="16.77734375" customWidth="1"/>
    <col min="6" max="6" width="19.6640625" customWidth="1"/>
    <col min="7" max="7" width="13.33203125" customWidth="1"/>
    <col min="9" max="9" width="13.33203125" customWidth="1"/>
  </cols>
  <sheetData>
    <row r="1" spans="1:9" x14ac:dyDescent="0.3">
      <c r="A1" s="1" t="s">
        <v>49</v>
      </c>
      <c r="B1" s="2"/>
    </row>
    <row r="2" spans="1:9" x14ac:dyDescent="0.3">
      <c r="A2" s="3">
        <v>45839</v>
      </c>
      <c r="B2" s="2"/>
    </row>
    <row r="3" spans="1:9" x14ac:dyDescent="0.3">
      <c r="A3" s="4" t="s">
        <v>0</v>
      </c>
      <c r="B3" s="5" t="s">
        <v>1</v>
      </c>
      <c r="C3" s="6"/>
      <c r="E3" t="s">
        <v>2</v>
      </c>
    </row>
    <row r="4" spans="1:9" x14ac:dyDescent="0.3">
      <c r="A4" s="146"/>
      <c r="B4" s="8"/>
      <c r="C4" s="9"/>
      <c r="E4" t="s">
        <v>3</v>
      </c>
    </row>
    <row r="5" spans="1:9" x14ac:dyDescent="0.3">
      <c r="A5" s="146"/>
      <c r="B5" s="8"/>
      <c r="C5" s="9"/>
    </row>
    <row r="6" spans="1:9" x14ac:dyDescent="0.3">
      <c r="A6" s="146"/>
      <c r="B6" s="73"/>
      <c r="C6" s="12"/>
      <c r="E6" s="14" t="s">
        <v>4</v>
      </c>
      <c r="F6" s="14" t="s">
        <v>5</v>
      </c>
      <c r="G6" s="14" t="s">
        <v>6</v>
      </c>
      <c r="I6" s="1" t="s">
        <v>7</v>
      </c>
    </row>
    <row r="7" spans="1:9" x14ac:dyDescent="0.3">
      <c r="A7" s="146"/>
      <c r="B7" s="11">
        <f>SUM(B4:B6)</f>
        <v>0</v>
      </c>
      <c r="C7" s="12"/>
      <c r="E7" s="17"/>
      <c r="F7" s="18"/>
      <c r="G7" s="19"/>
      <c r="I7" s="19"/>
    </row>
    <row r="8" spans="1:9" x14ac:dyDescent="0.3">
      <c r="A8" s="147"/>
      <c r="B8" s="13"/>
      <c r="C8" s="12"/>
      <c r="E8" s="17">
        <v>2492</v>
      </c>
      <c r="F8" s="18" t="s">
        <v>68</v>
      </c>
      <c r="G8" s="19">
        <v>161.26</v>
      </c>
      <c r="I8" s="19">
        <v>161.26</v>
      </c>
    </row>
    <row r="9" spans="1:9" x14ac:dyDescent="0.3">
      <c r="A9" s="4" t="s">
        <v>8</v>
      </c>
      <c r="B9" s="15"/>
      <c r="C9" s="16"/>
      <c r="E9" s="17"/>
      <c r="F9" s="17"/>
      <c r="G9" s="68"/>
      <c r="H9" s="69"/>
      <c r="I9" s="68"/>
    </row>
    <row r="10" spans="1:9" x14ac:dyDescent="0.3">
      <c r="A10" s="16" t="s">
        <v>282</v>
      </c>
      <c r="B10" s="15">
        <v>161.26</v>
      </c>
      <c r="C10" s="16" t="s">
        <v>283</v>
      </c>
      <c r="E10" s="17">
        <v>2493</v>
      </c>
      <c r="F10" s="17" t="s">
        <v>293</v>
      </c>
      <c r="G10" s="68">
        <v>60</v>
      </c>
      <c r="H10" s="69"/>
      <c r="I10" s="68">
        <v>60</v>
      </c>
    </row>
    <row r="11" spans="1:9" x14ac:dyDescent="0.3">
      <c r="A11" s="16" t="s">
        <v>281</v>
      </c>
      <c r="B11" s="15">
        <v>60</v>
      </c>
      <c r="C11" s="16" t="s">
        <v>287</v>
      </c>
      <c r="E11" s="17"/>
      <c r="F11" s="17"/>
      <c r="G11" s="68"/>
      <c r="H11" s="69"/>
      <c r="I11" s="68"/>
    </row>
    <row r="12" spans="1:9" x14ac:dyDescent="0.3">
      <c r="A12" s="16" t="s">
        <v>288</v>
      </c>
      <c r="B12" s="20">
        <v>20</v>
      </c>
      <c r="C12" s="16" t="s">
        <v>10</v>
      </c>
      <c r="E12" s="17">
        <v>2494</v>
      </c>
      <c r="F12" s="17" t="s">
        <v>69</v>
      </c>
      <c r="G12" s="68">
        <v>20</v>
      </c>
      <c r="H12" s="69"/>
      <c r="I12" s="68"/>
    </row>
    <row r="13" spans="1:9" x14ac:dyDescent="0.3">
      <c r="A13" s="16" t="s">
        <v>289</v>
      </c>
      <c r="B13" s="21">
        <v>250</v>
      </c>
      <c r="C13" s="9" t="s">
        <v>9</v>
      </c>
      <c r="E13" s="17"/>
      <c r="F13" s="17"/>
      <c r="G13" s="68">
        <v>250</v>
      </c>
      <c r="H13" s="69"/>
      <c r="I13" s="68"/>
    </row>
    <row r="14" spans="1:9" x14ac:dyDescent="0.3">
      <c r="A14" s="16" t="s">
        <v>290</v>
      </c>
      <c r="B14" s="21">
        <v>22.95</v>
      </c>
      <c r="C14" s="9" t="s">
        <v>10</v>
      </c>
      <c r="E14" s="17"/>
      <c r="F14" s="17"/>
      <c r="G14" s="68">
        <v>240</v>
      </c>
      <c r="H14" s="69"/>
      <c r="I14" s="68"/>
    </row>
    <row r="15" spans="1:9" x14ac:dyDescent="0.3">
      <c r="A15" s="16" t="s">
        <v>291</v>
      </c>
      <c r="B15" s="21">
        <v>12</v>
      </c>
      <c r="C15" s="9" t="s">
        <v>10</v>
      </c>
      <c r="E15" s="17"/>
      <c r="F15" s="17"/>
      <c r="G15" s="68">
        <v>1291.02</v>
      </c>
      <c r="H15" s="69"/>
      <c r="I15" s="68"/>
    </row>
    <row r="16" spans="1:9" x14ac:dyDescent="0.3">
      <c r="A16" s="16" t="s">
        <v>292</v>
      </c>
      <c r="B16" s="21">
        <v>240</v>
      </c>
      <c r="C16" s="9" t="s">
        <v>9</v>
      </c>
      <c r="E16" s="17"/>
      <c r="F16" s="17"/>
      <c r="G16" s="68">
        <v>15.59</v>
      </c>
      <c r="H16" s="69"/>
      <c r="I16" s="68">
        <f>SUM(G12:G16)</f>
        <v>1816.61</v>
      </c>
    </row>
    <row r="17" spans="1:9" x14ac:dyDescent="0.3">
      <c r="A17" s="16" t="s">
        <v>11</v>
      </c>
      <c r="B17" s="21">
        <v>1225.45</v>
      </c>
      <c r="C17" s="16" t="s">
        <v>9</v>
      </c>
      <c r="E17" s="17"/>
      <c r="F17" s="17"/>
      <c r="G17" s="68"/>
      <c r="H17" s="69"/>
      <c r="I17" s="68"/>
    </row>
    <row r="18" spans="1:9" x14ac:dyDescent="0.3">
      <c r="A18" s="16" t="s">
        <v>12</v>
      </c>
      <c r="B18" s="21">
        <v>30.57</v>
      </c>
      <c r="C18" s="16" t="s">
        <v>9</v>
      </c>
      <c r="E18" s="17">
        <v>2495</v>
      </c>
      <c r="F18" s="17" t="s">
        <v>294</v>
      </c>
      <c r="G18" s="68">
        <v>22.95</v>
      </c>
      <c r="H18" s="69"/>
      <c r="I18" s="68"/>
    </row>
    <row r="19" spans="1:9" x14ac:dyDescent="0.3">
      <c r="A19" s="16" t="s">
        <v>13</v>
      </c>
      <c r="B19" s="22">
        <v>35</v>
      </c>
      <c r="C19" s="9" t="s">
        <v>9</v>
      </c>
      <c r="E19" s="17"/>
      <c r="F19" s="17"/>
      <c r="G19" s="68">
        <v>12</v>
      </c>
      <c r="H19" s="69"/>
      <c r="I19" s="68">
        <f>SUM(G18:G19)</f>
        <v>34.950000000000003</v>
      </c>
    </row>
    <row r="20" spans="1:9" x14ac:dyDescent="0.3">
      <c r="A20" s="16" t="s">
        <v>279</v>
      </c>
      <c r="B20" s="22">
        <v>15.59</v>
      </c>
      <c r="C20" s="9" t="s">
        <v>9</v>
      </c>
      <c r="E20" s="17"/>
      <c r="F20" s="17"/>
      <c r="G20" s="68"/>
      <c r="H20" s="69"/>
      <c r="I20" s="68"/>
    </row>
    <row r="21" spans="1:9" x14ac:dyDescent="0.3">
      <c r="A21" s="16" t="s">
        <v>280</v>
      </c>
      <c r="B21" s="21">
        <v>377.08</v>
      </c>
      <c r="C21" s="9" t="s">
        <v>10</v>
      </c>
      <c r="E21" s="17">
        <v>2496</v>
      </c>
      <c r="F21" s="17" t="s">
        <v>70</v>
      </c>
      <c r="G21" s="69">
        <v>377.08</v>
      </c>
      <c r="H21" s="69"/>
      <c r="I21" s="69">
        <v>377.08</v>
      </c>
    </row>
    <row r="22" spans="1:9" x14ac:dyDescent="0.3">
      <c r="A22" s="16" t="s">
        <v>296</v>
      </c>
      <c r="B22" s="139">
        <v>870</v>
      </c>
      <c r="C22" s="81" t="s">
        <v>9</v>
      </c>
      <c r="E22" s="17"/>
      <c r="F22" s="17"/>
      <c r="G22" s="68"/>
      <c r="H22" s="69"/>
      <c r="I22" s="68"/>
    </row>
    <row r="23" spans="1:9" x14ac:dyDescent="0.3">
      <c r="A23" s="138" t="s">
        <v>298</v>
      </c>
      <c r="B23" s="21">
        <v>900</v>
      </c>
      <c r="C23" s="16" t="s">
        <v>10</v>
      </c>
      <c r="E23" s="17">
        <v>2497</v>
      </c>
      <c r="F23" s="17" t="s">
        <v>274</v>
      </c>
      <c r="G23" s="69">
        <v>870</v>
      </c>
      <c r="H23" s="69"/>
      <c r="I23" s="69">
        <v>870</v>
      </c>
    </row>
    <row r="24" spans="1:9" x14ac:dyDescent="0.3">
      <c r="A24" s="16"/>
      <c r="E24" s="17"/>
      <c r="F24" s="17"/>
      <c r="G24" s="68"/>
      <c r="H24" s="69"/>
      <c r="I24" s="68"/>
    </row>
    <row r="25" spans="1:9" x14ac:dyDescent="0.3">
      <c r="A25" s="23"/>
      <c r="B25" s="24">
        <f>SUM(B10:B24)</f>
        <v>4219.8999999999996</v>
      </c>
      <c r="E25" s="17">
        <v>2498</v>
      </c>
      <c r="F25" s="17" t="s">
        <v>299</v>
      </c>
      <c r="G25" s="68">
        <v>900</v>
      </c>
      <c r="H25" s="69"/>
      <c r="I25" s="70">
        <v>900</v>
      </c>
    </row>
    <row r="26" spans="1:9" x14ac:dyDescent="0.3">
      <c r="B26" s="25"/>
      <c r="E26" s="17"/>
      <c r="F26" s="17" t="s">
        <v>300</v>
      </c>
      <c r="G26" s="68"/>
      <c r="H26" s="69"/>
      <c r="I26" s="69"/>
    </row>
    <row r="27" spans="1:9" ht="15" thickBot="1" x14ac:dyDescent="0.35">
      <c r="B27" s="25"/>
      <c r="E27" s="17"/>
      <c r="F27" s="17"/>
      <c r="G27" s="69"/>
      <c r="H27" s="69"/>
      <c r="I27" s="71">
        <f>SUM(I8:I25)</f>
        <v>4219.8999999999996</v>
      </c>
    </row>
    <row r="28" spans="1:9" ht="15" thickBot="1" x14ac:dyDescent="0.35">
      <c r="A28" s="78" t="s">
        <v>295</v>
      </c>
      <c r="B28" s="27"/>
      <c r="C28" s="28"/>
      <c r="E28" s="17"/>
      <c r="F28" s="17"/>
      <c r="G28" s="68"/>
      <c r="H28" s="69"/>
      <c r="I28" s="70"/>
    </row>
    <row r="29" spans="1:9" ht="15" thickBot="1" x14ac:dyDescent="0.35">
      <c r="A29" s="79" t="s">
        <v>14</v>
      </c>
      <c r="B29" s="149">
        <v>24738.14</v>
      </c>
      <c r="C29" s="28"/>
      <c r="E29" s="17"/>
      <c r="F29" s="17"/>
      <c r="G29" s="68"/>
      <c r="H29" s="69"/>
      <c r="I29" s="70"/>
    </row>
    <row r="30" spans="1:9" ht="15" thickBot="1" x14ac:dyDescent="0.35">
      <c r="A30" s="80" t="s">
        <v>15</v>
      </c>
      <c r="B30" s="148">
        <v>20392.72</v>
      </c>
      <c r="C30" s="28"/>
      <c r="E30" s="17"/>
      <c r="F30" s="17"/>
      <c r="G30" s="38"/>
      <c r="H30" s="33"/>
    </row>
    <row r="31" spans="1:9" ht="15" thickBot="1" x14ac:dyDescent="0.35">
      <c r="A31" s="34" t="s">
        <v>16</v>
      </c>
      <c r="B31" s="35">
        <f>SUM(B29:B30)</f>
        <v>45130.86</v>
      </c>
      <c r="C31" s="28"/>
      <c r="E31" s="17"/>
      <c r="F31" s="17"/>
      <c r="H31" s="40"/>
      <c r="I31" s="141"/>
    </row>
    <row r="32" spans="1:9" ht="15" thickBot="1" x14ac:dyDescent="0.35">
      <c r="A32" s="36"/>
      <c r="B32" s="37"/>
      <c r="C32" s="140"/>
    </row>
    <row r="33" spans="1:10" ht="15" thickBot="1" x14ac:dyDescent="0.35">
      <c r="A33" s="76" t="s">
        <v>275</v>
      </c>
      <c r="C33" s="28"/>
    </row>
    <row r="34" spans="1:10" ht="15" thickBot="1" x14ac:dyDescent="0.35">
      <c r="A34" s="77" t="s">
        <v>17</v>
      </c>
      <c r="B34" s="42">
        <v>85498.5</v>
      </c>
      <c r="C34" s="28"/>
      <c r="E34" s="17"/>
      <c r="F34" s="17"/>
      <c r="G34" s="43"/>
      <c r="H34" s="44"/>
    </row>
    <row r="35" spans="1:10" x14ac:dyDescent="0.3">
      <c r="A35" s="45"/>
      <c r="B35" s="46"/>
      <c r="C35" s="28"/>
    </row>
    <row r="36" spans="1:10" x14ac:dyDescent="0.3">
      <c r="A36" s="45"/>
      <c r="B36" s="46"/>
      <c r="C36" s="28"/>
    </row>
    <row r="37" spans="1:10" x14ac:dyDescent="0.3">
      <c r="A37" s="47"/>
      <c r="B37" s="2"/>
      <c r="C37" s="48"/>
    </row>
    <row r="38" spans="1:10" x14ac:dyDescent="0.3">
      <c r="A38" s="75" t="s">
        <v>18</v>
      </c>
      <c r="B38" s="16"/>
      <c r="C38" s="48"/>
    </row>
    <row r="39" spans="1:10" x14ac:dyDescent="0.3">
      <c r="A39" s="16" t="s">
        <v>19</v>
      </c>
      <c r="B39" s="51">
        <v>954.26</v>
      </c>
      <c r="C39" s="48"/>
    </row>
    <row r="40" spans="1:10" x14ac:dyDescent="0.3">
      <c r="A40" s="7" t="s">
        <v>20</v>
      </c>
      <c r="B40" s="53">
        <v>12482.69</v>
      </c>
      <c r="C40" s="48"/>
    </row>
    <row r="41" spans="1:10" x14ac:dyDescent="0.3">
      <c r="A41" s="7" t="s">
        <v>21</v>
      </c>
      <c r="B41" s="53">
        <v>10265.98</v>
      </c>
      <c r="C41" s="48"/>
    </row>
    <row r="42" spans="1:10" x14ac:dyDescent="0.3">
      <c r="A42" s="16" t="s">
        <v>22</v>
      </c>
      <c r="B42" s="54">
        <v>757.5</v>
      </c>
      <c r="C42" s="55"/>
    </row>
    <row r="43" spans="1:10" x14ac:dyDescent="0.3">
      <c r="A43" s="7" t="s">
        <v>23</v>
      </c>
      <c r="B43" s="56">
        <v>533.09</v>
      </c>
      <c r="C43" s="55"/>
      <c r="F43" s="2"/>
    </row>
    <row r="44" spans="1:10" x14ac:dyDescent="0.3">
      <c r="A44" s="16" t="s">
        <v>24</v>
      </c>
      <c r="B44" s="57">
        <v>3964.58</v>
      </c>
      <c r="C44" s="58" t="s">
        <v>25</v>
      </c>
      <c r="F44" s="43"/>
    </row>
    <row r="45" spans="1:10" x14ac:dyDescent="0.3">
      <c r="A45" s="16" t="s">
        <v>26</v>
      </c>
      <c r="B45" s="56">
        <v>199.7</v>
      </c>
      <c r="C45" s="59" t="s">
        <v>27</v>
      </c>
      <c r="F45" s="2"/>
    </row>
    <row r="46" spans="1:10" x14ac:dyDescent="0.3">
      <c r="A46" s="16" t="s">
        <v>28</v>
      </c>
      <c r="B46" s="56">
        <v>382.63</v>
      </c>
      <c r="C46" s="55"/>
      <c r="F46" s="43"/>
    </row>
    <row r="47" spans="1:10" x14ac:dyDescent="0.3">
      <c r="A47" s="16" t="s">
        <v>29</v>
      </c>
      <c r="B47" s="56">
        <v>115.45</v>
      </c>
      <c r="C47" s="55"/>
    </row>
    <row r="48" spans="1:10" x14ac:dyDescent="0.3">
      <c r="A48" s="16" t="s">
        <v>30</v>
      </c>
      <c r="B48" s="56">
        <v>2479.84</v>
      </c>
      <c r="C48" s="55"/>
      <c r="F48" s="2"/>
      <c r="J48" s="2"/>
    </row>
    <row r="49" spans="1:10" x14ac:dyDescent="0.3">
      <c r="A49" s="16" t="s">
        <v>31</v>
      </c>
      <c r="B49" s="56">
        <v>71.41</v>
      </c>
      <c r="C49" s="55" t="s">
        <v>32</v>
      </c>
      <c r="F49" s="2"/>
      <c r="J49" s="43"/>
    </row>
    <row r="50" spans="1:10" x14ac:dyDescent="0.3">
      <c r="A50" s="16" t="s">
        <v>33</v>
      </c>
      <c r="B50" s="56">
        <v>720</v>
      </c>
      <c r="C50" s="55" t="s">
        <v>34</v>
      </c>
      <c r="F50" s="43"/>
      <c r="J50" s="2"/>
    </row>
    <row r="51" spans="1:10" x14ac:dyDescent="0.3">
      <c r="A51" s="16" t="s">
        <v>35</v>
      </c>
      <c r="B51" s="56">
        <v>500</v>
      </c>
      <c r="C51" s="55" t="s">
        <v>36</v>
      </c>
      <c r="F51" s="2"/>
    </row>
    <row r="52" spans="1:10" x14ac:dyDescent="0.3">
      <c r="A52" s="16" t="s">
        <v>37</v>
      </c>
      <c r="B52" s="56">
        <v>1268</v>
      </c>
      <c r="C52" s="55"/>
      <c r="F52" s="2"/>
    </row>
    <row r="53" spans="1:10" x14ac:dyDescent="0.3">
      <c r="A53" s="16" t="s">
        <v>38</v>
      </c>
      <c r="B53" s="56">
        <v>6000</v>
      </c>
      <c r="C53" s="55"/>
      <c r="F53" s="2"/>
      <c r="J53" s="2"/>
    </row>
    <row r="54" spans="1:10" x14ac:dyDescent="0.3">
      <c r="A54" s="16" t="s">
        <v>39</v>
      </c>
      <c r="B54" s="60">
        <v>774.86</v>
      </c>
      <c r="C54" s="61"/>
      <c r="F54" s="43"/>
    </row>
    <row r="55" spans="1:10" ht="15" thickBot="1" x14ac:dyDescent="0.35">
      <c r="A55" s="14" t="s">
        <v>40</v>
      </c>
      <c r="B55" s="62">
        <v>33540.83</v>
      </c>
      <c r="C55" s="55"/>
      <c r="F55" s="43"/>
    </row>
    <row r="56" spans="1:10" x14ac:dyDescent="0.3">
      <c r="A56" s="14"/>
      <c r="B56" s="63"/>
      <c r="C56" s="55"/>
    </row>
    <row r="57" spans="1:10" x14ac:dyDescent="0.3">
      <c r="A57" s="1" t="s">
        <v>54</v>
      </c>
      <c r="C57" s="2"/>
      <c r="F57" s="43"/>
    </row>
    <row r="58" spans="1:10" x14ac:dyDescent="0.3">
      <c r="A58" s="1" t="s">
        <v>297</v>
      </c>
    </row>
    <row r="60" spans="1:10" x14ac:dyDescent="0.3">
      <c r="A60" s="64" t="s">
        <v>41</v>
      </c>
      <c r="B60" s="23"/>
    </row>
    <row r="61" spans="1:10" x14ac:dyDescent="0.3">
      <c r="A61" s="65" t="s">
        <v>42</v>
      </c>
      <c r="B61" s="66"/>
    </row>
    <row r="62" spans="1:10" x14ac:dyDescent="0.3">
      <c r="A62" s="65" t="s">
        <v>43</v>
      </c>
      <c r="B62" s="66"/>
    </row>
    <row r="63" spans="1:10" x14ac:dyDescent="0.3">
      <c r="A63" s="65" t="s">
        <v>44</v>
      </c>
      <c r="B63" s="66"/>
    </row>
    <row r="64" spans="1:10" x14ac:dyDescent="0.3">
      <c r="A64" s="65"/>
      <c r="B64" s="66"/>
    </row>
    <row r="65" spans="1:4" x14ac:dyDescent="0.3">
      <c r="A65" s="65" t="s">
        <v>45</v>
      </c>
      <c r="B65" s="66"/>
    </row>
    <row r="66" spans="1:4" x14ac:dyDescent="0.3">
      <c r="A66" s="65" t="s">
        <v>46</v>
      </c>
      <c r="B66" s="66"/>
    </row>
    <row r="67" spans="1:4" x14ac:dyDescent="0.3">
      <c r="A67" s="65" t="s">
        <v>47</v>
      </c>
      <c r="B67" s="66"/>
    </row>
    <row r="68" spans="1:4" x14ac:dyDescent="0.3">
      <c r="A68" s="65" t="s">
        <v>48</v>
      </c>
      <c r="B68" s="66"/>
    </row>
    <row r="69" spans="1:4" x14ac:dyDescent="0.3">
      <c r="A69" s="65"/>
      <c r="B69" s="66"/>
      <c r="D69" t="s">
        <v>277</v>
      </c>
    </row>
    <row r="70" spans="1:4" x14ac:dyDescent="0.3">
      <c r="A70" s="65" t="s">
        <v>88</v>
      </c>
      <c r="B70" s="66"/>
    </row>
    <row r="71" spans="1:4" x14ac:dyDescent="0.3">
      <c r="A71" s="65"/>
      <c r="B71" s="66"/>
    </row>
    <row r="72" spans="1:4" x14ac:dyDescent="0.3">
      <c r="A72" s="65" t="s">
        <v>284</v>
      </c>
      <c r="B72" s="66"/>
    </row>
    <row r="73" spans="1:4" x14ac:dyDescent="0.3">
      <c r="A73" s="65" t="s">
        <v>286</v>
      </c>
      <c r="B73" s="66"/>
    </row>
    <row r="74" spans="1:4" x14ac:dyDescent="0.3">
      <c r="A74" s="65" t="s">
        <v>285</v>
      </c>
      <c r="B74" s="66"/>
    </row>
    <row r="75" spans="1:4" x14ac:dyDescent="0.3">
      <c r="A75" s="74"/>
      <c r="B75" s="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7CB8-03FB-4410-9C60-1B4D2920B859}">
  <dimension ref="A1:M190"/>
  <sheetViews>
    <sheetView topLeftCell="F1" workbookViewId="0">
      <selection sqref="A1:L192"/>
    </sheetView>
  </sheetViews>
  <sheetFormatPr defaultRowHeight="14.4" x14ac:dyDescent="0.3"/>
  <cols>
    <col min="1" max="1" width="29.88671875" customWidth="1"/>
    <col min="2" max="2" width="14.109375" customWidth="1"/>
    <col min="12" max="12" width="18.77734375" customWidth="1"/>
  </cols>
  <sheetData>
    <row r="1" spans="1:12" x14ac:dyDescent="0.3">
      <c r="A1" s="82" t="s">
        <v>301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93</v>
      </c>
      <c r="H3" s="86"/>
      <c r="I3" s="86"/>
      <c r="J3" s="86"/>
      <c r="K3" s="87"/>
      <c r="L3" s="92">
        <f>SUM(B34)</f>
        <v>26418.35</v>
      </c>
    </row>
    <row r="4" spans="1:12" x14ac:dyDescent="0.3">
      <c r="A4" s="90"/>
      <c r="B4" s="91"/>
      <c r="C4" s="84"/>
      <c r="D4" s="84"/>
      <c r="E4" s="86"/>
      <c r="G4" s="86"/>
      <c r="H4" s="86"/>
      <c r="I4" s="86"/>
      <c r="J4" s="86"/>
      <c r="K4" s="87"/>
      <c r="L4" s="144">
        <f>SUM(L1:L3)</f>
        <v>138070.38999999998</v>
      </c>
    </row>
    <row r="5" spans="1:12" x14ac:dyDescent="0.3">
      <c r="A5" s="86" t="s">
        <v>94</v>
      </c>
      <c r="B5" s="89">
        <v>16.66</v>
      </c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86" t="s">
        <v>95</v>
      </c>
      <c r="B6" s="89">
        <v>16.66</v>
      </c>
      <c r="C6" s="84"/>
      <c r="D6" s="84"/>
      <c r="G6" s="86" t="s">
        <v>96</v>
      </c>
      <c r="H6" s="86"/>
      <c r="I6" s="86"/>
      <c r="J6" s="86"/>
      <c r="K6" s="87"/>
      <c r="L6" s="92">
        <f>SUM(B187)</f>
        <v>15944.77</v>
      </c>
    </row>
    <row r="7" spans="1:12" x14ac:dyDescent="0.3">
      <c r="A7" s="86" t="s">
        <v>39</v>
      </c>
      <c r="B7" s="89">
        <v>470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86" t="s">
        <v>97</v>
      </c>
      <c r="B8" s="91"/>
      <c r="C8" s="84"/>
      <c r="D8" s="84"/>
      <c r="G8" s="85" t="s">
        <v>98</v>
      </c>
      <c r="H8" s="85"/>
      <c r="I8" s="85"/>
      <c r="J8" s="85"/>
      <c r="K8" s="93"/>
      <c r="L8" s="145">
        <f>SUM(L4)-L6</f>
        <v>122125.61999999998</v>
      </c>
    </row>
    <row r="9" spans="1:12" ht="15" thickTop="1" x14ac:dyDescent="0.3">
      <c r="A9" s="86" t="s">
        <v>99</v>
      </c>
      <c r="B9" s="91"/>
      <c r="C9" s="84"/>
      <c r="D9" s="84"/>
      <c r="G9" s="86"/>
      <c r="H9" s="86"/>
      <c r="I9" s="86"/>
      <c r="J9" s="86"/>
      <c r="K9" s="87"/>
      <c r="L9" s="89"/>
    </row>
    <row r="10" spans="1:12" x14ac:dyDescent="0.3">
      <c r="A10" s="86" t="s">
        <v>100</v>
      </c>
      <c r="B10" s="91"/>
      <c r="C10" s="84"/>
      <c r="D10" s="84"/>
      <c r="G10" s="85" t="s">
        <v>101</v>
      </c>
      <c r="H10" s="85"/>
      <c r="I10" s="85"/>
      <c r="J10" s="85"/>
      <c r="K10" s="87"/>
      <c r="L10" s="89"/>
    </row>
    <row r="11" spans="1:12" x14ac:dyDescent="0.3">
      <c r="A11" s="86" t="s">
        <v>102</v>
      </c>
      <c r="B11" s="91"/>
      <c r="C11" s="84"/>
      <c r="D11" s="84"/>
      <c r="G11" s="86"/>
      <c r="H11" s="86"/>
      <c r="I11" s="86"/>
      <c r="J11" s="86"/>
      <c r="K11" s="86"/>
      <c r="L11" s="89"/>
    </row>
    <row r="12" spans="1:12" x14ac:dyDescent="0.3">
      <c r="A12" s="86" t="s">
        <v>103</v>
      </c>
      <c r="B12" s="91"/>
      <c r="C12" s="84"/>
      <c r="D12" s="84"/>
      <c r="G12" s="86" t="s">
        <v>104</v>
      </c>
      <c r="H12" s="86"/>
      <c r="I12" s="86"/>
      <c r="J12" s="86"/>
      <c r="K12" s="87"/>
      <c r="L12" s="89"/>
    </row>
    <row r="13" spans="1:12" x14ac:dyDescent="0.3">
      <c r="A13" s="86" t="s">
        <v>105</v>
      </c>
      <c r="B13" s="91"/>
      <c r="C13" s="84"/>
      <c r="D13" s="84"/>
      <c r="G13" s="95" t="s">
        <v>302</v>
      </c>
      <c r="H13" s="86" t="s">
        <v>106</v>
      </c>
      <c r="I13" s="86"/>
      <c r="J13" s="86"/>
      <c r="K13" s="87"/>
      <c r="L13" s="89">
        <v>20513.55</v>
      </c>
    </row>
    <row r="14" spans="1:12" x14ac:dyDescent="0.3">
      <c r="A14" s="86" t="s">
        <v>107</v>
      </c>
      <c r="B14" s="91">
        <v>55.97</v>
      </c>
      <c r="C14" s="84"/>
      <c r="D14" s="84"/>
      <c r="G14" s="95" t="s">
        <v>302</v>
      </c>
      <c r="H14" s="86" t="s">
        <v>108</v>
      </c>
      <c r="I14" s="86"/>
      <c r="J14" s="86"/>
      <c r="K14" s="87"/>
      <c r="L14" s="89">
        <v>20404.45</v>
      </c>
    </row>
    <row r="15" spans="1:12" x14ac:dyDescent="0.3">
      <c r="A15" s="86" t="s">
        <v>109</v>
      </c>
      <c r="B15" s="91"/>
      <c r="C15" s="84"/>
      <c r="D15" s="84"/>
      <c r="G15" s="95" t="s">
        <v>110</v>
      </c>
      <c r="H15" s="86" t="s">
        <v>111</v>
      </c>
      <c r="I15" s="86"/>
      <c r="J15" s="86"/>
      <c r="K15" s="87"/>
      <c r="L15" s="92">
        <v>85498.5</v>
      </c>
    </row>
    <row r="16" spans="1:12" x14ac:dyDescent="0.3">
      <c r="A16" s="86" t="s">
        <v>112</v>
      </c>
      <c r="B16" s="91"/>
      <c r="C16" s="84"/>
      <c r="D16" s="84"/>
      <c r="G16" s="86"/>
      <c r="H16" s="86"/>
      <c r="I16" s="86"/>
      <c r="J16" s="86"/>
      <c r="K16" s="87"/>
      <c r="L16" s="88">
        <f>SUM(L13:L15)</f>
        <v>126416.5</v>
      </c>
    </row>
    <row r="17" spans="1:13" x14ac:dyDescent="0.3">
      <c r="A17" s="86" t="s">
        <v>113</v>
      </c>
      <c r="B17" s="91"/>
      <c r="C17" s="84"/>
      <c r="D17" s="84"/>
      <c r="G17" s="86"/>
      <c r="H17" s="86"/>
      <c r="I17" s="86"/>
      <c r="J17" s="86"/>
      <c r="K17" s="87"/>
      <c r="L17" s="87"/>
    </row>
    <row r="18" spans="1:13" x14ac:dyDescent="0.3">
      <c r="A18" s="86" t="s">
        <v>19</v>
      </c>
      <c r="B18" s="91"/>
      <c r="C18" s="84"/>
      <c r="D18" s="84"/>
      <c r="G18" s="86" t="s">
        <v>114</v>
      </c>
      <c r="H18" s="86"/>
      <c r="I18" s="86"/>
      <c r="J18" s="86"/>
      <c r="K18" s="96"/>
      <c r="L18" s="97"/>
      <c r="M18" s="98"/>
    </row>
    <row r="19" spans="1:13" x14ac:dyDescent="0.3">
      <c r="A19" s="86" t="s">
        <v>115</v>
      </c>
      <c r="B19" s="91"/>
      <c r="C19" s="84"/>
      <c r="D19" s="84"/>
      <c r="G19" s="86"/>
      <c r="H19" s="86"/>
      <c r="I19" s="86"/>
      <c r="J19" s="86"/>
      <c r="K19" s="101">
        <v>2440</v>
      </c>
      <c r="L19" s="103">
        <v>20.98</v>
      </c>
    </row>
    <row r="20" spans="1:13" x14ac:dyDescent="0.3">
      <c r="A20" s="86" t="s">
        <v>116</v>
      </c>
      <c r="B20" s="91"/>
      <c r="C20" s="84"/>
      <c r="D20" s="84"/>
      <c r="G20" s="86"/>
      <c r="H20" s="86"/>
      <c r="I20" s="86"/>
      <c r="J20" s="86"/>
      <c r="K20" s="142">
        <v>2483</v>
      </c>
      <c r="L20" s="143">
        <v>50</v>
      </c>
    </row>
    <row r="21" spans="1:13" x14ac:dyDescent="0.3">
      <c r="A21" s="86" t="s">
        <v>117</v>
      </c>
      <c r="B21" s="91"/>
      <c r="C21" s="84"/>
      <c r="D21" s="84"/>
      <c r="G21" s="86"/>
      <c r="H21" s="86"/>
      <c r="I21" s="86"/>
      <c r="J21" s="86"/>
      <c r="K21" s="104">
        <v>2492</v>
      </c>
      <c r="L21" s="105">
        <v>161.26</v>
      </c>
    </row>
    <row r="22" spans="1:13" x14ac:dyDescent="0.3">
      <c r="A22" s="86" t="s">
        <v>35</v>
      </c>
      <c r="B22" s="91"/>
      <c r="C22" s="84"/>
      <c r="D22" s="84"/>
      <c r="G22" s="86"/>
      <c r="H22" s="86"/>
      <c r="I22" s="86"/>
      <c r="J22" s="86"/>
      <c r="K22" s="150">
        <v>2493</v>
      </c>
      <c r="L22" s="143">
        <v>60</v>
      </c>
    </row>
    <row r="23" spans="1:13" x14ac:dyDescent="0.3">
      <c r="A23" s="86" t="s">
        <v>118</v>
      </c>
      <c r="B23" s="91"/>
      <c r="C23" s="84"/>
      <c r="D23" s="84"/>
      <c r="G23" s="86"/>
      <c r="H23" s="86"/>
      <c r="I23" s="86"/>
      <c r="J23" s="86"/>
      <c r="K23" s="104">
        <v>2494</v>
      </c>
      <c r="L23" s="102">
        <v>1816.61</v>
      </c>
    </row>
    <row r="24" spans="1:13" x14ac:dyDescent="0.3">
      <c r="A24" s="86" t="s">
        <v>119</v>
      </c>
      <c r="B24" s="91"/>
      <c r="C24" s="84"/>
      <c r="D24" s="84"/>
      <c r="G24" s="86"/>
      <c r="H24" s="86"/>
      <c r="I24" s="86"/>
      <c r="J24" s="86"/>
      <c r="K24" s="104">
        <v>2495</v>
      </c>
      <c r="L24" s="105">
        <v>34.950000000000003</v>
      </c>
    </row>
    <row r="25" spans="1:13" x14ac:dyDescent="0.3">
      <c r="A25" s="86" t="s">
        <v>120</v>
      </c>
      <c r="B25" s="91"/>
      <c r="C25" s="84"/>
      <c r="D25" s="84"/>
      <c r="G25" s="86"/>
      <c r="H25" s="86"/>
      <c r="I25" s="86"/>
      <c r="J25" s="86"/>
      <c r="K25" s="104">
        <v>2496</v>
      </c>
      <c r="L25" s="105">
        <v>377.08</v>
      </c>
    </row>
    <row r="26" spans="1:13" x14ac:dyDescent="0.3">
      <c r="A26" s="86" t="s">
        <v>121</v>
      </c>
      <c r="B26" s="91">
        <v>399.06</v>
      </c>
      <c r="C26" s="84"/>
      <c r="D26" s="84"/>
      <c r="G26" s="86"/>
      <c r="H26" s="86"/>
      <c r="I26" s="86"/>
      <c r="J26" s="86"/>
      <c r="K26" s="104">
        <v>2497</v>
      </c>
      <c r="L26" s="105">
        <v>870</v>
      </c>
    </row>
    <row r="27" spans="1:13" x14ac:dyDescent="0.3">
      <c r="A27" s="86" t="s">
        <v>122</v>
      </c>
      <c r="B27" s="91"/>
      <c r="C27" s="84"/>
      <c r="D27" s="84"/>
      <c r="G27" s="86"/>
      <c r="H27" s="86"/>
      <c r="I27" s="86"/>
      <c r="J27" s="86"/>
      <c r="K27" s="104">
        <v>2498</v>
      </c>
      <c r="L27" s="105">
        <v>900</v>
      </c>
    </row>
    <row r="28" spans="1:13" x14ac:dyDescent="0.3">
      <c r="A28" s="106" t="s">
        <v>123</v>
      </c>
      <c r="B28" s="107">
        <f>SUM(B5:B26)</f>
        <v>958.34999999999991</v>
      </c>
      <c r="C28" s="84"/>
      <c r="D28" s="84"/>
      <c r="K28" s="104"/>
      <c r="L28" s="151">
        <f>SUM(L19:L27)</f>
        <v>4290.8799999999992</v>
      </c>
    </row>
    <row r="29" spans="1:13" x14ac:dyDescent="0.3">
      <c r="A29" s="106" t="s">
        <v>124</v>
      </c>
      <c r="B29" s="108"/>
      <c r="C29" s="84"/>
      <c r="D29" s="84"/>
      <c r="K29" s="104"/>
      <c r="L29" s="105"/>
    </row>
    <row r="30" spans="1:13" x14ac:dyDescent="0.3">
      <c r="A30" s="86" t="s">
        <v>125</v>
      </c>
      <c r="B30" s="91">
        <v>25460</v>
      </c>
      <c r="C30" s="84"/>
      <c r="D30" s="84"/>
      <c r="K30" s="104"/>
      <c r="L30" s="105"/>
    </row>
    <row r="31" spans="1:13" x14ac:dyDescent="0.3">
      <c r="A31" s="86" t="s">
        <v>126</v>
      </c>
      <c r="B31" s="91"/>
      <c r="C31" s="84"/>
      <c r="D31" s="84"/>
      <c r="G31" s="85" t="s">
        <v>130</v>
      </c>
      <c r="K31" s="17"/>
      <c r="L31" s="110">
        <f>SUM(L16-L28)</f>
        <v>122125.62</v>
      </c>
    </row>
    <row r="32" spans="1:13" x14ac:dyDescent="0.3">
      <c r="A32" s="86" t="s">
        <v>127</v>
      </c>
      <c r="B32" s="91"/>
      <c r="C32" s="91"/>
      <c r="D32" s="84"/>
    </row>
    <row r="33" spans="1:11" x14ac:dyDescent="0.3">
      <c r="A33" s="86" t="s">
        <v>128</v>
      </c>
      <c r="B33" s="91"/>
      <c r="C33" s="84"/>
      <c r="D33" s="84"/>
    </row>
    <row r="34" spans="1:11" x14ac:dyDescent="0.3">
      <c r="A34" s="106" t="s">
        <v>129</v>
      </c>
      <c r="B34" s="107">
        <f>SUM(B28:B30)</f>
        <v>26418.35</v>
      </c>
      <c r="C34" s="84"/>
      <c r="D34" s="84"/>
    </row>
    <row r="35" spans="1:11" x14ac:dyDescent="0.3">
      <c r="B35" s="84"/>
      <c r="C35" s="84"/>
      <c r="D35" s="84"/>
    </row>
    <row r="36" spans="1:11" x14ac:dyDescent="0.3">
      <c r="B36" s="84"/>
      <c r="C36" s="84"/>
      <c r="D36" s="84"/>
    </row>
    <row r="37" spans="1:11" x14ac:dyDescent="0.3">
      <c r="B37" s="84"/>
      <c r="C37" s="84"/>
      <c r="D37" s="84"/>
      <c r="K37" s="17"/>
    </row>
    <row r="38" spans="1:11" x14ac:dyDescent="0.3">
      <c r="B38" s="84"/>
      <c r="C38" s="84"/>
      <c r="D38" s="84"/>
    </row>
    <row r="39" spans="1:11" x14ac:dyDescent="0.3">
      <c r="B39" s="84"/>
      <c r="C39" s="84"/>
      <c r="D39" s="84"/>
      <c r="K39" s="17"/>
    </row>
    <row r="40" spans="1:11" x14ac:dyDescent="0.3">
      <c r="B40" s="84"/>
      <c r="C40" s="84"/>
      <c r="D40" s="84"/>
    </row>
    <row r="41" spans="1:11" x14ac:dyDescent="0.3">
      <c r="B41" s="84"/>
      <c r="C41" s="84"/>
      <c r="D41" s="84"/>
    </row>
    <row r="42" spans="1:11" x14ac:dyDescent="0.3">
      <c r="B42" s="84"/>
      <c r="C42" s="84"/>
      <c r="D42" s="84"/>
    </row>
    <row r="43" spans="1:11" x14ac:dyDescent="0.3">
      <c r="B43" s="84"/>
      <c r="C43" s="84"/>
      <c r="D43" s="84"/>
    </row>
    <row r="44" spans="1:11" x14ac:dyDescent="0.3">
      <c r="B44" s="84"/>
      <c r="C44" s="84"/>
      <c r="D44" s="84"/>
      <c r="H44" s="86"/>
      <c r="I44" s="86"/>
      <c r="J44" s="86"/>
    </row>
    <row r="45" spans="1:11" x14ac:dyDescent="0.3">
      <c r="B45" s="84"/>
      <c r="C45" s="84"/>
      <c r="D45" s="84"/>
      <c r="K45" s="17"/>
    </row>
    <row r="46" spans="1:11" x14ac:dyDescent="0.3">
      <c r="B46" s="84"/>
      <c r="C46" s="84"/>
      <c r="D46" s="84"/>
      <c r="G46" s="86"/>
      <c r="H46" s="86"/>
      <c r="I46" s="86"/>
      <c r="J46" s="86"/>
      <c r="K46" s="17"/>
    </row>
    <row r="47" spans="1:11" x14ac:dyDescent="0.3">
      <c r="B47" s="84"/>
      <c r="C47" s="84"/>
      <c r="D47" s="84"/>
      <c r="K47" s="17"/>
    </row>
    <row r="48" spans="1:11" x14ac:dyDescent="0.3">
      <c r="K48" s="101"/>
    </row>
    <row r="49" spans="1:5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5" x14ac:dyDescent="0.3">
      <c r="A50" s="85" t="s">
        <v>135</v>
      </c>
      <c r="B50" s="111"/>
      <c r="C50" s="111"/>
      <c r="D50" s="111"/>
      <c r="E50" s="114"/>
    </row>
    <row r="51" spans="1:5" x14ac:dyDescent="0.3">
      <c r="A51" s="86" t="s">
        <v>136</v>
      </c>
      <c r="B51" s="111">
        <v>198.87</v>
      </c>
      <c r="C51" s="111">
        <v>198.87</v>
      </c>
      <c r="D51" s="111"/>
      <c r="E51" s="115">
        <v>400</v>
      </c>
    </row>
    <row r="52" spans="1:5" x14ac:dyDescent="0.3">
      <c r="A52" s="86" t="s">
        <v>137</v>
      </c>
      <c r="B52" s="111">
        <v>4902</v>
      </c>
      <c r="C52" s="111">
        <v>4902</v>
      </c>
      <c r="D52" s="111"/>
      <c r="E52" s="115">
        <v>16300</v>
      </c>
    </row>
    <row r="53" spans="1:5" x14ac:dyDescent="0.3">
      <c r="A53" s="86" t="s">
        <v>138</v>
      </c>
      <c r="B53" s="111">
        <v>140</v>
      </c>
      <c r="C53" s="111">
        <v>140</v>
      </c>
      <c r="D53" s="111"/>
      <c r="E53" s="115">
        <v>420</v>
      </c>
    </row>
    <row r="54" spans="1:5" x14ac:dyDescent="0.3">
      <c r="A54" s="86" t="s">
        <v>139</v>
      </c>
      <c r="B54" s="111"/>
      <c r="C54" s="111"/>
      <c r="D54" s="111"/>
      <c r="E54" s="115">
        <v>200</v>
      </c>
    </row>
    <row r="55" spans="1:5" x14ac:dyDescent="0.3">
      <c r="A55" s="86" t="s">
        <v>228</v>
      </c>
      <c r="B55" s="111">
        <v>1205.56</v>
      </c>
      <c r="C55" s="111">
        <v>1205.56</v>
      </c>
      <c r="D55" s="111"/>
      <c r="E55" s="115">
        <v>4000</v>
      </c>
    </row>
    <row r="56" spans="1:5" x14ac:dyDescent="0.3">
      <c r="A56" s="86" t="s">
        <v>229</v>
      </c>
      <c r="B56" s="111">
        <v>302.76</v>
      </c>
      <c r="C56" s="111">
        <v>302.76</v>
      </c>
      <c r="D56" s="111"/>
      <c r="E56" s="115"/>
    </row>
    <row r="57" spans="1:5" x14ac:dyDescent="0.3">
      <c r="A57" s="86"/>
      <c r="B57" s="111"/>
      <c r="C57" s="111"/>
      <c r="D57" s="111"/>
      <c r="E57" s="115"/>
    </row>
    <row r="58" spans="1:5" x14ac:dyDescent="0.3">
      <c r="A58" s="85" t="s">
        <v>140</v>
      </c>
      <c r="B58" s="111"/>
      <c r="C58" s="111"/>
      <c r="D58" s="111"/>
      <c r="E58" s="115"/>
    </row>
    <row r="59" spans="1:5" x14ac:dyDescent="0.3">
      <c r="A59" s="86" t="s">
        <v>141</v>
      </c>
      <c r="B59" s="111">
        <v>63.45</v>
      </c>
      <c r="C59" s="111">
        <v>63.45</v>
      </c>
      <c r="D59" s="111"/>
      <c r="E59" s="115">
        <v>200</v>
      </c>
    </row>
    <row r="60" spans="1:5" x14ac:dyDescent="0.3">
      <c r="A60" s="86" t="s">
        <v>142</v>
      </c>
      <c r="B60" s="111">
        <v>504</v>
      </c>
      <c r="C60" s="111">
        <v>420</v>
      </c>
      <c r="D60" s="111">
        <v>84</v>
      </c>
      <c r="E60" s="115">
        <v>500</v>
      </c>
    </row>
    <row r="61" spans="1:5" x14ac:dyDescent="0.3">
      <c r="A61" s="86"/>
      <c r="B61" s="111"/>
      <c r="C61" s="111"/>
      <c r="D61" s="111"/>
      <c r="E61" s="115"/>
    </row>
    <row r="62" spans="1:5" x14ac:dyDescent="0.3">
      <c r="A62" s="85" t="s">
        <v>143</v>
      </c>
      <c r="B62" s="111"/>
      <c r="C62" s="111"/>
      <c r="D62" s="111"/>
      <c r="E62" s="115"/>
    </row>
    <row r="63" spans="1:5" x14ac:dyDescent="0.3">
      <c r="A63" s="86" t="s">
        <v>144</v>
      </c>
      <c r="B63" s="111">
        <v>160</v>
      </c>
      <c r="C63" s="111">
        <v>160</v>
      </c>
      <c r="D63" s="111"/>
      <c r="E63" s="115">
        <v>200</v>
      </c>
    </row>
    <row r="64" spans="1:5" x14ac:dyDescent="0.3">
      <c r="A64" s="86" t="s">
        <v>145</v>
      </c>
      <c r="B64" s="111"/>
      <c r="C64" s="111"/>
      <c r="D64" s="111"/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38.69</v>
      </c>
      <c r="C67" s="111">
        <v>38.69</v>
      </c>
      <c r="D67" s="111"/>
      <c r="E67" s="115">
        <v>150</v>
      </c>
    </row>
    <row r="68" spans="1:5" x14ac:dyDescent="0.3">
      <c r="A68" s="86" t="s">
        <v>147</v>
      </c>
      <c r="B68" s="111">
        <v>656.62</v>
      </c>
      <c r="C68" s="111">
        <v>656.62</v>
      </c>
      <c r="D68" s="111"/>
      <c r="E68" s="115">
        <v>3500</v>
      </c>
    </row>
    <row r="69" spans="1:5" x14ac:dyDescent="0.3">
      <c r="A69" s="86" t="s">
        <v>148</v>
      </c>
      <c r="B69" s="111">
        <v>675.82</v>
      </c>
      <c r="C69" s="111">
        <v>675.82</v>
      </c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95</v>
      </c>
      <c r="C71" s="111">
        <v>95</v>
      </c>
      <c r="D71" s="111"/>
      <c r="E71" s="115">
        <v>150</v>
      </c>
    </row>
    <row r="72" spans="1:5" x14ac:dyDescent="0.3">
      <c r="A72" s="86" t="s">
        <v>151</v>
      </c>
      <c r="B72" s="111">
        <v>40</v>
      </c>
      <c r="C72" s="111">
        <v>40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/>
      <c r="C80" s="111"/>
      <c r="D80" s="111"/>
      <c r="E80" s="115">
        <v>220</v>
      </c>
    </row>
    <row r="81" spans="1:5" x14ac:dyDescent="0.3">
      <c r="A81" s="86" t="s">
        <v>160</v>
      </c>
      <c r="B81" s="111">
        <v>52</v>
      </c>
      <c r="C81" s="111">
        <v>52</v>
      </c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/>
      <c r="C85" s="111"/>
      <c r="D85" s="111"/>
      <c r="E85" s="115">
        <v>425</v>
      </c>
    </row>
    <row r="86" spans="1:5" x14ac:dyDescent="0.3">
      <c r="A86" s="86" t="s">
        <v>164</v>
      </c>
      <c r="B86" s="111"/>
      <c r="C86" s="111"/>
      <c r="D86" s="111"/>
      <c r="E86" s="115">
        <v>425</v>
      </c>
    </row>
    <row r="87" spans="1:5" x14ac:dyDescent="0.3">
      <c r="A87" s="86" t="s">
        <v>165</v>
      </c>
      <c r="B87" s="111"/>
      <c r="C87" s="111"/>
      <c r="D87" s="111"/>
      <c r="E87" s="115">
        <v>425</v>
      </c>
    </row>
    <row r="88" spans="1:5" x14ac:dyDescent="0.3">
      <c r="A88" s="86" t="s">
        <v>166</v>
      </c>
      <c r="B88" s="111"/>
      <c r="C88" s="111"/>
      <c r="D88" s="111"/>
      <c r="E88" s="115">
        <v>425</v>
      </c>
    </row>
    <row r="89" spans="1:5" x14ac:dyDescent="0.3">
      <c r="A89" s="86" t="s">
        <v>167</v>
      </c>
      <c r="B89" s="111"/>
      <c r="C89" s="111"/>
      <c r="D89" s="111"/>
      <c r="E89" s="115">
        <v>425</v>
      </c>
    </row>
    <row r="90" spans="1:5" x14ac:dyDescent="0.3">
      <c r="A90" s="86" t="s">
        <v>168</v>
      </c>
      <c r="B90" s="111"/>
      <c r="C90" s="111"/>
      <c r="D90" s="111"/>
      <c r="E90" s="115">
        <v>425</v>
      </c>
    </row>
    <row r="91" spans="1:5" x14ac:dyDescent="0.3">
      <c r="A91" s="86" t="s">
        <v>169</v>
      </c>
      <c r="B91" s="111"/>
      <c r="C91" s="111"/>
      <c r="D91" s="111"/>
      <c r="E91" s="115">
        <v>25</v>
      </c>
    </row>
    <row r="92" spans="1:5" x14ac:dyDescent="0.3">
      <c r="A92" s="86" t="s">
        <v>170</v>
      </c>
      <c r="B92" s="111"/>
      <c r="C92" s="111"/>
      <c r="D92" s="111"/>
      <c r="E92" s="115">
        <v>275</v>
      </c>
    </row>
    <row r="93" spans="1:5" x14ac:dyDescent="0.3">
      <c r="A93" s="86" t="s">
        <v>171</v>
      </c>
      <c r="B93" s="111"/>
      <c r="C93" s="111"/>
      <c r="D93" s="111"/>
      <c r="E93" s="115">
        <v>925</v>
      </c>
    </row>
    <row r="94" spans="1:5" x14ac:dyDescent="0.3">
      <c r="A94" s="86" t="s">
        <v>172</v>
      </c>
      <c r="B94" s="111"/>
      <c r="C94" s="111"/>
      <c r="D94" s="111"/>
      <c r="E94" s="115">
        <v>425</v>
      </c>
    </row>
    <row r="95" spans="1:5" x14ac:dyDescent="0.3">
      <c r="A95" s="86" t="s">
        <v>173</v>
      </c>
      <c r="B95" s="111">
        <v>120</v>
      </c>
      <c r="C95" s="111">
        <v>120</v>
      </c>
      <c r="D95" s="111"/>
      <c r="E95" s="115">
        <v>120</v>
      </c>
    </row>
    <row r="96" spans="1:5" x14ac:dyDescent="0.3">
      <c r="A96" s="86" t="s">
        <v>174</v>
      </c>
      <c r="B96" s="111">
        <v>120</v>
      </c>
      <c r="C96" s="111">
        <v>120</v>
      </c>
      <c r="D96" s="111"/>
      <c r="E96" s="115">
        <v>120</v>
      </c>
    </row>
    <row r="97" spans="1:9" x14ac:dyDescent="0.3">
      <c r="A97" s="86" t="s">
        <v>175</v>
      </c>
      <c r="B97" s="111">
        <v>12</v>
      </c>
      <c r="C97" s="111">
        <v>12</v>
      </c>
      <c r="D97" s="111"/>
      <c r="E97" s="115">
        <v>100</v>
      </c>
    </row>
    <row r="98" spans="1:9" x14ac:dyDescent="0.3">
      <c r="A98" s="86"/>
      <c r="B98" s="111"/>
      <c r="C98" s="111"/>
      <c r="D98" s="111"/>
      <c r="E98" s="115"/>
    </row>
    <row r="99" spans="1:9" x14ac:dyDescent="0.3">
      <c r="A99" s="86" t="s">
        <v>176</v>
      </c>
      <c r="B99" s="111"/>
      <c r="C99" s="111"/>
      <c r="E99" s="115">
        <v>600</v>
      </c>
    </row>
    <row r="100" spans="1:9" x14ac:dyDescent="0.3">
      <c r="A100" s="86" t="s">
        <v>177</v>
      </c>
      <c r="B100" s="111"/>
      <c r="C100" s="111"/>
      <c r="E100" s="115">
        <v>500</v>
      </c>
    </row>
    <row r="101" spans="1:9" x14ac:dyDescent="0.3">
      <c r="A101" s="86" t="s">
        <v>232</v>
      </c>
      <c r="B101" s="111"/>
      <c r="C101" s="111"/>
      <c r="E101" s="115">
        <v>600</v>
      </c>
    </row>
    <row r="102" spans="1:9" x14ac:dyDescent="0.3">
      <c r="A102" s="86"/>
      <c r="B102" s="111"/>
      <c r="C102" s="111"/>
      <c r="E102" s="115"/>
    </row>
    <row r="103" spans="1:9" x14ac:dyDescent="0.3">
      <c r="A103" s="85" t="s">
        <v>178</v>
      </c>
      <c r="B103" s="111"/>
      <c r="C103" s="111"/>
      <c r="D103" s="111"/>
      <c r="E103" s="115"/>
    </row>
    <row r="104" spans="1:9" x14ac:dyDescent="0.3">
      <c r="A104" s="86" t="s">
        <v>233</v>
      </c>
      <c r="B104" s="111">
        <v>161.26</v>
      </c>
      <c r="C104" s="111">
        <v>134.38</v>
      </c>
      <c r="D104" s="111">
        <v>26.88</v>
      </c>
      <c r="E104" s="115">
        <v>300</v>
      </c>
      <c r="H104" s="111"/>
      <c r="I104" s="111"/>
    </row>
    <row r="105" spans="1:9" x14ac:dyDescent="0.3">
      <c r="A105" s="86" t="s">
        <v>179</v>
      </c>
      <c r="B105" s="111">
        <v>240</v>
      </c>
      <c r="C105" s="111">
        <v>200</v>
      </c>
      <c r="D105" s="111">
        <v>40</v>
      </c>
      <c r="E105" s="115">
        <v>300</v>
      </c>
    </row>
    <row r="106" spans="1:9" x14ac:dyDescent="0.3">
      <c r="A106" s="86" t="s">
        <v>180</v>
      </c>
      <c r="B106" s="111"/>
      <c r="C106" s="111"/>
      <c r="D106" s="111"/>
      <c r="E106" s="115"/>
    </row>
    <row r="107" spans="1:9" x14ac:dyDescent="0.3">
      <c r="A107" s="86" t="s">
        <v>181</v>
      </c>
      <c r="B107" s="111">
        <v>62.36</v>
      </c>
      <c r="C107" s="111">
        <v>51.96</v>
      </c>
      <c r="D107" s="111">
        <v>10.4</v>
      </c>
      <c r="E107" s="115">
        <v>220</v>
      </c>
    </row>
    <row r="108" spans="1:9" x14ac:dyDescent="0.3">
      <c r="A108" s="86" t="s">
        <v>182</v>
      </c>
      <c r="B108" s="111">
        <v>250</v>
      </c>
      <c r="C108" s="111">
        <v>250</v>
      </c>
      <c r="D108" s="111"/>
      <c r="E108" s="115">
        <v>500</v>
      </c>
    </row>
    <row r="109" spans="1:9" x14ac:dyDescent="0.3">
      <c r="A109" s="86" t="s">
        <v>183</v>
      </c>
      <c r="B109" s="111">
        <v>60</v>
      </c>
      <c r="C109" s="111">
        <v>50</v>
      </c>
      <c r="D109" s="111">
        <v>10</v>
      </c>
      <c r="E109" s="115">
        <v>220</v>
      </c>
    </row>
    <row r="110" spans="1:9" x14ac:dyDescent="0.3">
      <c r="E110" s="115"/>
    </row>
    <row r="111" spans="1:9" x14ac:dyDescent="0.3">
      <c r="A111" s="85" t="s">
        <v>184</v>
      </c>
      <c r="B111" s="111"/>
      <c r="C111" s="111"/>
      <c r="D111" s="111"/>
      <c r="E111" s="115"/>
    </row>
    <row r="112" spans="1:9" x14ac:dyDescent="0.3">
      <c r="A112" s="86" t="s">
        <v>185</v>
      </c>
      <c r="B112" s="111">
        <v>900</v>
      </c>
      <c r="C112" s="111">
        <v>750</v>
      </c>
      <c r="D112" s="111">
        <v>150</v>
      </c>
      <c r="E112" s="115">
        <v>1800</v>
      </c>
    </row>
    <row r="113" spans="1:5" x14ac:dyDescent="0.3">
      <c r="A113" s="86" t="s">
        <v>186</v>
      </c>
      <c r="B113" s="111"/>
      <c r="C113" s="111"/>
      <c r="D113" s="111"/>
      <c r="E113" s="115"/>
    </row>
    <row r="114" spans="1:5" x14ac:dyDescent="0.3">
      <c r="A114" s="86" t="s">
        <v>187</v>
      </c>
      <c r="B114" s="111">
        <v>2557.5</v>
      </c>
      <c r="C114" s="111">
        <v>2557.5</v>
      </c>
      <c r="D114" s="111"/>
      <c r="E114" s="115">
        <v>5032.5</v>
      </c>
    </row>
    <row r="115" spans="1:5" x14ac:dyDescent="0.3">
      <c r="A115" s="86" t="s">
        <v>188</v>
      </c>
      <c r="B115" s="111">
        <v>180</v>
      </c>
      <c r="C115" s="111">
        <v>180</v>
      </c>
      <c r="D115" s="111"/>
      <c r="E115" s="115">
        <v>360</v>
      </c>
    </row>
    <row r="116" spans="1:5" x14ac:dyDescent="0.3">
      <c r="A116" s="86" t="s">
        <v>234</v>
      </c>
      <c r="B116" s="111">
        <v>533.59</v>
      </c>
      <c r="C116" s="111">
        <v>444.66</v>
      </c>
      <c r="D116" s="111">
        <v>88.93</v>
      </c>
      <c r="E116" s="115">
        <v>200</v>
      </c>
    </row>
    <row r="117" spans="1:5" x14ac:dyDescent="0.3">
      <c r="A117" s="86" t="s">
        <v>189</v>
      </c>
      <c r="B117" s="111"/>
      <c r="C117" s="111"/>
      <c r="D117" s="111"/>
      <c r="E117" s="115">
        <v>200</v>
      </c>
    </row>
    <row r="118" spans="1:5" x14ac:dyDescent="0.3">
      <c r="A118" s="86" t="s">
        <v>190</v>
      </c>
      <c r="B118" s="111"/>
      <c r="C118" s="111"/>
      <c r="D118" s="111"/>
      <c r="E118" s="115">
        <v>100</v>
      </c>
    </row>
    <row r="119" spans="1:5" x14ac:dyDescent="0.3">
      <c r="A119" s="86" t="s">
        <v>191</v>
      </c>
      <c r="B119" s="111"/>
      <c r="C119" s="111"/>
      <c r="D119" s="111"/>
      <c r="E119" s="115"/>
    </row>
    <row r="120" spans="1:5" x14ac:dyDescent="0.3">
      <c r="A120" s="86" t="s">
        <v>192</v>
      </c>
      <c r="B120" s="111"/>
      <c r="C120" s="111"/>
      <c r="D120" s="111"/>
      <c r="E120" s="115"/>
    </row>
    <row r="121" spans="1:5" x14ac:dyDescent="0.3">
      <c r="A121" s="86" t="s">
        <v>193</v>
      </c>
      <c r="B121" s="111"/>
      <c r="C121" s="111"/>
      <c r="D121" s="111"/>
      <c r="E121" s="115"/>
    </row>
    <row r="122" spans="1:5" x14ac:dyDescent="0.3">
      <c r="A122" s="86" t="s">
        <v>194</v>
      </c>
      <c r="B122" s="111"/>
      <c r="C122" s="111"/>
      <c r="D122" s="111"/>
      <c r="E122" s="115">
        <v>300</v>
      </c>
    </row>
    <row r="123" spans="1:5" x14ac:dyDescent="0.3">
      <c r="A123" s="86" t="s">
        <v>195</v>
      </c>
      <c r="B123" s="111"/>
      <c r="C123" s="111"/>
      <c r="D123" s="111"/>
      <c r="E123" s="115">
        <v>100</v>
      </c>
    </row>
    <row r="124" spans="1:5" x14ac:dyDescent="0.3">
      <c r="A124" s="86" t="s">
        <v>196</v>
      </c>
      <c r="B124" s="111">
        <v>50</v>
      </c>
      <c r="C124" s="111">
        <v>50</v>
      </c>
      <c r="D124" s="111"/>
      <c r="E124" s="115">
        <v>400</v>
      </c>
    </row>
    <row r="125" spans="1:5" x14ac:dyDescent="0.3">
      <c r="E125" s="115"/>
    </row>
    <row r="126" spans="1:5" x14ac:dyDescent="0.3">
      <c r="A126" s="85" t="s">
        <v>197</v>
      </c>
      <c r="B126" s="111"/>
      <c r="C126" s="111"/>
      <c r="D126" s="111"/>
      <c r="E126" s="115"/>
    </row>
    <row r="127" spans="1:5" x14ac:dyDescent="0.3">
      <c r="A127" s="86" t="s">
        <v>198</v>
      </c>
      <c r="B127" s="111">
        <v>29</v>
      </c>
      <c r="C127" s="111">
        <v>29</v>
      </c>
      <c r="D127" s="111"/>
      <c r="E127" s="115">
        <v>200</v>
      </c>
    </row>
    <row r="128" spans="1:5" x14ac:dyDescent="0.3">
      <c r="A128" s="86" t="s">
        <v>199</v>
      </c>
      <c r="B128" s="111">
        <v>126</v>
      </c>
      <c r="C128" s="111">
        <v>126</v>
      </c>
      <c r="D128" s="111"/>
      <c r="E128" s="115"/>
    </row>
    <row r="129" spans="1:5" x14ac:dyDescent="0.3">
      <c r="A129" s="86"/>
      <c r="B129" s="111"/>
      <c r="C129" s="111"/>
      <c r="D129" s="111"/>
      <c r="E129" s="115"/>
    </row>
    <row r="130" spans="1:5" x14ac:dyDescent="0.3">
      <c r="A130" s="85" t="s">
        <v>200</v>
      </c>
      <c r="B130" s="111"/>
      <c r="C130" s="111"/>
      <c r="D130" s="111"/>
      <c r="E130" s="115"/>
    </row>
    <row r="131" spans="1:5" x14ac:dyDescent="0.3">
      <c r="A131" s="86" t="s">
        <v>201</v>
      </c>
      <c r="B131" s="111"/>
      <c r="C131" s="111"/>
      <c r="D131" s="111"/>
      <c r="E131" s="115"/>
    </row>
    <row r="132" spans="1:5" x14ac:dyDescent="0.3">
      <c r="A132" s="86" t="s">
        <v>202</v>
      </c>
      <c r="B132" s="111"/>
      <c r="C132" s="111"/>
      <c r="D132" s="111"/>
      <c r="E132" s="115">
        <v>200</v>
      </c>
    </row>
    <row r="133" spans="1:5" x14ac:dyDescent="0.3">
      <c r="A133" s="86" t="s">
        <v>203</v>
      </c>
      <c r="B133" s="111"/>
      <c r="C133" s="111"/>
      <c r="D133" s="111"/>
      <c r="E133" s="115"/>
    </row>
    <row r="134" spans="1:5" x14ac:dyDescent="0.3">
      <c r="A134" s="86" t="s">
        <v>204</v>
      </c>
      <c r="B134" s="111"/>
      <c r="C134" s="111"/>
      <c r="D134" s="111"/>
      <c r="E134" s="115"/>
    </row>
    <row r="135" spans="1:5" x14ac:dyDescent="0.3">
      <c r="A135" s="86" t="s">
        <v>235</v>
      </c>
      <c r="B135" s="111"/>
      <c r="C135" s="111"/>
      <c r="D135" s="111"/>
      <c r="E135" s="115">
        <v>50</v>
      </c>
    </row>
    <row r="136" spans="1:5" x14ac:dyDescent="0.3">
      <c r="A136" s="86" t="s">
        <v>236</v>
      </c>
      <c r="B136" s="111"/>
      <c r="C136" s="111"/>
      <c r="D136" s="111"/>
      <c r="E136" s="115">
        <v>50</v>
      </c>
    </row>
    <row r="137" spans="1:5" x14ac:dyDescent="0.3">
      <c r="A137" s="86" t="s">
        <v>205</v>
      </c>
      <c r="B137" s="111"/>
      <c r="C137" s="111"/>
      <c r="D137" s="111"/>
      <c r="E137" s="115">
        <v>40</v>
      </c>
    </row>
    <row r="138" spans="1:5" x14ac:dyDescent="0.3">
      <c r="A138" s="86" t="s">
        <v>206</v>
      </c>
      <c r="B138" s="111"/>
      <c r="C138" s="111"/>
      <c r="D138" s="111"/>
      <c r="E138" s="115">
        <v>150</v>
      </c>
    </row>
    <row r="139" spans="1:5" x14ac:dyDescent="0.3">
      <c r="A139" s="86" t="s">
        <v>207</v>
      </c>
      <c r="B139" s="111"/>
      <c r="C139" s="111"/>
      <c r="D139" s="111"/>
      <c r="E139" s="115"/>
    </row>
    <row r="140" spans="1:5" x14ac:dyDescent="0.3">
      <c r="A140" s="86" t="s">
        <v>208</v>
      </c>
      <c r="B140" s="111"/>
      <c r="C140" s="111"/>
      <c r="D140" s="111"/>
      <c r="E140" s="115"/>
    </row>
    <row r="141" spans="1:5" x14ac:dyDescent="0.3">
      <c r="A141" s="86" t="s">
        <v>209</v>
      </c>
      <c r="B141" s="111"/>
      <c r="C141" s="111"/>
      <c r="D141" s="111"/>
      <c r="E141" s="115">
        <v>3000</v>
      </c>
    </row>
    <row r="142" spans="1:5" x14ac:dyDescent="0.3">
      <c r="A142" s="86" t="s">
        <v>210</v>
      </c>
      <c r="B142" s="111"/>
      <c r="C142" s="111"/>
      <c r="D142" s="117"/>
      <c r="E142" s="115"/>
    </row>
    <row r="143" spans="1:5" x14ac:dyDescent="0.3">
      <c r="A143" s="86" t="s">
        <v>211</v>
      </c>
      <c r="B143" s="111"/>
      <c r="C143" s="111"/>
      <c r="D143" s="111"/>
      <c r="E143" s="115"/>
    </row>
    <row r="144" spans="1:5" x14ac:dyDescent="0.3">
      <c r="A144" s="86" t="s">
        <v>212</v>
      </c>
      <c r="B144" s="111"/>
      <c r="C144" s="111"/>
      <c r="D144" s="111"/>
      <c r="E144" s="115">
        <v>442</v>
      </c>
    </row>
    <row r="145" spans="1:8" x14ac:dyDescent="0.3">
      <c r="A145" s="86" t="s">
        <v>38</v>
      </c>
      <c r="B145" s="111"/>
      <c r="C145" s="111"/>
      <c r="D145" s="111"/>
      <c r="E145" s="115"/>
    </row>
    <row r="146" spans="1:8" x14ac:dyDescent="0.3">
      <c r="A146" s="86" t="s">
        <v>213</v>
      </c>
      <c r="B146" s="111"/>
      <c r="C146" s="111"/>
      <c r="D146" s="111"/>
      <c r="E146" s="115" t="s">
        <v>277</v>
      </c>
    </row>
    <row r="147" spans="1:8" x14ac:dyDescent="0.3">
      <c r="A147" s="86" t="s">
        <v>214</v>
      </c>
      <c r="B147" s="111"/>
      <c r="C147" s="111"/>
      <c r="D147" s="111"/>
      <c r="E147" s="118">
        <v>100</v>
      </c>
    </row>
    <row r="148" spans="1:8" x14ac:dyDescent="0.3">
      <c r="A148" s="86" t="s">
        <v>215</v>
      </c>
      <c r="B148" s="111"/>
      <c r="C148" s="111"/>
      <c r="D148" s="111"/>
      <c r="E148" s="115"/>
    </row>
    <row r="149" spans="1:8" x14ac:dyDescent="0.3">
      <c r="A149" s="86" t="s">
        <v>216</v>
      </c>
      <c r="B149" s="111"/>
      <c r="C149" s="111"/>
      <c r="D149" s="111"/>
      <c r="E149" s="115"/>
    </row>
    <row r="150" spans="1:8" x14ac:dyDescent="0.3">
      <c r="A150" s="86" t="s">
        <v>217</v>
      </c>
      <c r="B150" s="111"/>
      <c r="C150" s="111"/>
      <c r="D150" s="111"/>
      <c r="E150" s="115"/>
    </row>
    <row r="151" spans="1:8" x14ac:dyDescent="0.3">
      <c r="A151" s="86" t="s">
        <v>237</v>
      </c>
      <c r="B151" s="111"/>
      <c r="C151" s="111"/>
      <c r="D151" s="111"/>
      <c r="E151" s="115"/>
      <c r="H151" s="119"/>
    </row>
    <row r="152" spans="1:8" x14ac:dyDescent="0.3">
      <c r="A152" s="86" t="s">
        <v>238</v>
      </c>
      <c r="B152" s="111"/>
      <c r="C152" s="111"/>
      <c r="D152" s="111"/>
      <c r="E152" s="115">
        <v>1000</v>
      </c>
      <c r="H152" s="119"/>
    </row>
    <row r="153" spans="1:8" x14ac:dyDescent="0.3">
      <c r="A153" s="86" t="s">
        <v>218</v>
      </c>
      <c r="B153" s="111"/>
      <c r="C153" s="111"/>
      <c r="D153" s="111"/>
      <c r="E153" s="115">
        <v>100</v>
      </c>
    </row>
    <row r="154" spans="1:8" x14ac:dyDescent="0.3">
      <c r="A154" s="120" t="s">
        <v>219</v>
      </c>
      <c r="B154" s="121"/>
      <c r="C154" s="121"/>
      <c r="D154" s="111"/>
      <c r="E154" s="115"/>
    </row>
    <row r="155" spans="1:8" x14ac:dyDescent="0.3">
      <c r="A155" s="85" t="s">
        <v>220</v>
      </c>
      <c r="B155" s="122">
        <f>SUM(B51:B154)</f>
        <v>15595.62</v>
      </c>
      <c r="C155" s="122">
        <f t="shared" ref="C155:E155" si="0">SUM(C51:C154)</f>
        <v>15040.269999999999</v>
      </c>
      <c r="D155" s="122">
        <f t="shared" si="0"/>
        <v>555.34999999999991</v>
      </c>
      <c r="E155" s="122">
        <f t="shared" si="0"/>
        <v>50719.5</v>
      </c>
    </row>
    <row r="156" spans="1:8" x14ac:dyDescent="0.3">
      <c r="A156" s="85"/>
      <c r="B156" s="122"/>
      <c r="C156" s="122"/>
      <c r="D156" s="122"/>
      <c r="E156" s="122"/>
    </row>
    <row r="157" spans="1:8" x14ac:dyDescent="0.3">
      <c r="A157" s="135"/>
      <c r="B157" s="136"/>
      <c r="C157" s="136"/>
      <c r="D157" s="137"/>
      <c r="E157" s="137"/>
    </row>
    <row r="158" spans="1:8" x14ac:dyDescent="0.3">
      <c r="A158" s="85" t="s">
        <v>221</v>
      </c>
      <c r="B158" s="111"/>
      <c r="C158" s="111"/>
      <c r="D158" s="111"/>
      <c r="E158" s="123"/>
    </row>
    <row r="159" spans="1:8" x14ac:dyDescent="0.3">
      <c r="A159" s="127" t="s">
        <v>239</v>
      </c>
      <c r="B159" s="111"/>
      <c r="C159" s="111"/>
      <c r="D159" s="111"/>
      <c r="E159" s="115"/>
    </row>
    <row r="160" spans="1:8" x14ac:dyDescent="0.3">
      <c r="A160" s="86" t="s">
        <v>240</v>
      </c>
      <c r="B160" s="89"/>
      <c r="C160" s="111"/>
      <c r="D160" s="111"/>
      <c r="E160" s="115"/>
    </row>
    <row r="161" spans="1:5" x14ac:dyDescent="0.3">
      <c r="A161" s="86" t="s">
        <v>28</v>
      </c>
      <c r="B161" s="89"/>
      <c r="C161" s="111"/>
      <c r="D161" s="111"/>
      <c r="E161" s="115"/>
    </row>
    <row r="162" spans="1:5" x14ac:dyDescent="0.3">
      <c r="A162" s="86"/>
      <c r="B162" s="86"/>
      <c r="E162" s="124"/>
    </row>
    <row r="163" spans="1:5" x14ac:dyDescent="0.3">
      <c r="A163" s="85" t="s">
        <v>78</v>
      </c>
      <c r="B163" s="86"/>
      <c r="E163" s="124"/>
    </row>
    <row r="164" spans="1:5" x14ac:dyDescent="0.3">
      <c r="A164" s="86" t="s">
        <v>39</v>
      </c>
      <c r="B164" s="131">
        <v>349.15</v>
      </c>
      <c r="C164" s="117">
        <v>349.15</v>
      </c>
      <c r="E164" s="124"/>
    </row>
    <row r="165" spans="1:5" x14ac:dyDescent="0.3">
      <c r="A165" s="86" t="s">
        <v>222</v>
      </c>
      <c r="B165" s="86"/>
      <c r="E165" s="124"/>
    </row>
    <row r="166" spans="1:5" x14ac:dyDescent="0.3">
      <c r="A166" s="86" t="s">
        <v>250</v>
      </c>
      <c r="B166" s="86"/>
      <c r="E166" s="130">
        <v>200</v>
      </c>
    </row>
    <row r="167" spans="1:5" x14ac:dyDescent="0.3">
      <c r="A167" s="86"/>
      <c r="B167" s="86"/>
      <c r="E167" s="129"/>
    </row>
    <row r="168" spans="1:5" x14ac:dyDescent="0.3">
      <c r="A168" s="85" t="s">
        <v>241</v>
      </c>
      <c r="B168" s="86"/>
      <c r="E168" s="124"/>
    </row>
    <row r="169" spans="1:5" x14ac:dyDescent="0.3">
      <c r="A169" s="86" t="s">
        <v>19</v>
      </c>
      <c r="B169" s="86"/>
      <c r="E169" s="124"/>
    </row>
    <row r="170" spans="1:5" x14ac:dyDescent="0.3">
      <c r="A170" s="86" t="s">
        <v>223</v>
      </c>
      <c r="B170" s="89"/>
      <c r="C170" s="111"/>
      <c r="D170" s="111"/>
      <c r="E170" s="115"/>
    </row>
    <row r="171" spans="1:5" x14ac:dyDescent="0.3">
      <c r="A171" s="86"/>
      <c r="B171" s="89"/>
      <c r="C171" s="111"/>
      <c r="D171" s="111"/>
      <c r="E171" s="115"/>
    </row>
    <row r="172" spans="1:5" x14ac:dyDescent="0.3">
      <c r="A172" s="85" t="s">
        <v>242</v>
      </c>
      <c r="B172" s="89"/>
      <c r="C172" s="111"/>
      <c r="D172" s="111"/>
      <c r="E172" s="115"/>
    </row>
    <row r="173" spans="1:5" x14ac:dyDescent="0.3">
      <c r="A173" s="86" t="s">
        <v>224</v>
      </c>
      <c r="B173" s="89"/>
      <c r="C173" s="111"/>
      <c r="D173" s="111"/>
      <c r="E173" s="115"/>
    </row>
    <row r="174" spans="1:5" x14ac:dyDescent="0.3">
      <c r="A174" s="86" t="s">
        <v>225</v>
      </c>
      <c r="B174" s="89"/>
      <c r="C174" s="111"/>
      <c r="D174" s="111"/>
      <c r="E174" s="115"/>
    </row>
    <row r="175" spans="1:5" x14ac:dyDescent="0.3">
      <c r="A175" s="86"/>
      <c r="B175" s="89"/>
      <c r="C175" s="111"/>
      <c r="D175" s="111"/>
      <c r="E175" s="115"/>
    </row>
    <row r="176" spans="1:5" x14ac:dyDescent="0.3">
      <c r="A176" s="85" t="s">
        <v>243</v>
      </c>
      <c r="B176" s="89"/>
      <c r="C176" s="111"/>
      <c r="D176" s="111"/>
      <c r="E176" s="115"/>
    </row>
    <row r="177" spans="1:5" x14ac:dyDescent="0.3">
      <c r="A177" s="86" t="s">
        <v>244</v>
      </c>
      <c r="B177" s="89"/>
      <c r="C177" s="111"/>
      <c r="D177" s="111"/>
      <c r="E177" s="115"/>
    </row>
    <row r="178" spans="1:5" x14ac:dyDescent="0.3">
      <c r="A178" s="86" t="s">
        <v>245</v>
      </c>
      <c r="B178" s="89"/>
      <c r="C178" s="111"/>
      <c r="D178" s="111"/>
      <c r="E178" s="115"/>
    </row>
    <row r="179" spans="1:5" x14ac:dyDescent="0.3">
      <c r="A179" s="86" t="s">
        <v>246</v>
      </c>
      <c r="B179" s="89"/>
      <c r="C179" s="117"/>
      <c r="D179" s="117"/>
      <c r="E179" s="115"/>
    </row>
    <row r="180" spans="1:5" x14ac:dyDescent="0.3">
      <c r="A180" s="86"/>
      <c r="B180" s="88"/>
      <c r="C180" s="122"/>
      <c r="D180" s="122"/>
      <c r="E180" s="115"/>
    </row>
    <row r="181" spans="1:5" x14ac:dyDescent="0.3">
      <c r="A181" s="85" t="s">
        <v>247</v>
      </c>
      <c r="B181" s="86"/>
      <c r="C181" s="117"/>
      <c r="D181" s="117"/>
      <c r="E181" s="115"/>
    </row>
    <row r="182" spans="1:5" x14ac:dyDescent="0.3">
      <c r="A182" s="86" t="s">
        <v>248</v>
      </c>
      <c r="B182" s="86"/>
      <c r="C182" s="117"/>
      <c r="D182" s="125"/>
      <c r="E182" s="115"/>
    </row>
    <row r="183" spans="1:5" x14ac:dyDescent="0.3">
      <c r="A183" s="86"/>
      <c r="B183" s="86"/>
    </row>
    <row r="184" spans="1:5" x14ac:dyDescent="0.3">
      <c r="A184" s="85" t="s">
        <v>249</v>
      </c>
      <c r="B184" s="128">
        <f>SUM(B164:B181)</f>
        <v>349.15</v>
      </c>
      <c r="C184" s="128">
        <f t="shared" ref="C184:E184" si="1">SUM(C164:C181)</f>
        <v>349.15</v>
      </c>
      <c r="D184" s="128">
        <f t="shared" si="1"/>
        <v>0</v>
      </c>
      <c r="E184" s="128">
        <f t="shared" si="1"/>
        <v>200</v>
      </c>
    </row>
    <row r="185" spans="1:5" x14ac:dyDescent="0.3">
      <c r="A185" s="86"/>
      <c r="B185" s="86"/>
      <c r="C185" s="86"/>
      <c r="D185" s="86"/>
      <c r="E185" s="86"/>
    </row>
    <row r="186" spans="1:5" x14ac:dyDescent="0.3">
      <c r="A186" s="86"/>
      <c r="B186" s="86"/>
      <c r="C186" s="86"/>
      <c r="D186" s="86"/>
      <c r="E186" s="86"/>
    </row>
    <row r="187" spans="1:5" x14ac:dyDescent="0.3">
      <c r="A187" s="106" t="s">
        <v>251</v>
      </c>
      <c r="B187" s="132">
        <f>SUM(B184+B155)</f>
        <v>15944.77</v>
      </c>
      <c r="C187" s="132">
        <f>SUM(C184+C155)</f>
        <v>15389.419999999998</v>
      </c>
      <c r="D187" s="132">
        <f>SUM(D184+D155)</f>
        <v>555.34999999999991</v>
      </c>
      <c r="E187" s="132">
        <f>SUM(E184+E155)</f>
        <v>50919.5</v>
      </c>
    </row>
    <row r="188" spans="1:5" x14ac:dyDescent="0.3">
      <c r="A188" s="86"/>
      <c r="B188" s="86"/>
      <c r="C188" s="86"/>
      <c r="D188" s="86"/>
      <c r="E188" s="86"/>
    </row>
    <row r="189" spans="1:5" x14ac:dyDescent="0.3">
      <c r="A189" s="86"/>
      <c r="B189" s="86"/>
      <c r="C189" s="86"/>
      <c r="D189" s="86"/>
      <c r="E189" s="133">
        <v>50920</v>
      </c>
    </row>
    <row r="190" spans="1:5" x14ac:dyDescent="0.3">
      <c r="E190" s="134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969CA-26D9-4728-BF4D-1C2BDA9FE69F}">
  <dimension ref="A1:J76"/>
  <sheetViews>
    <sheetView topLeftCell="A5" workbookViewId="0">
      <selection activeCell="A15" sqref="A15"/>
    </sheetView>
  </sheetViews>
  <sheetFormatPr defaultRowHeight="14.4" x14ac:dyDescent="0.3"/>
  <cols>
    <col min="1" max="1" width="55.21875" customWidth="1"/>
    <col min="2" max="2" width="12.33203125" customWidth="1"/>
    <col min="3" max="3" width="19.44140625" customWidth="1"/>
    <col min="4" max="4" width="14.88671875" customWidth="1"/>
    <col min="5" max="5" width="10.109375" bestFit="1" customWidth="1"/>
    <col min="6" max="6" width="14" customWidth="1"/>
    <col min="7" max="7" width="11.44140625" bestFit="1" customWidth="1"/>
    <col min="9" max="9" width="18.21875" customWidth="1"/>
  </cols>
  <sheetData>
    <row r="1" spans="1:9" x14ac:dyDescent="0.3">
      <c r="A1" s="1" t="s">
        <v>49</v>
      </c>
      <c r="B1" s="2"/>
    </row>
    <row r="2" spans="1:9" x14ac:dyDescent="0.3">
      <c r="A2" s="3">
        <v>45870</v>
      </c>
      <c r="B2" s="2"/>
    </row>
    <row r="3" spans="1:9" x14ac:dyDescent="0.3">
      <c r="A3" s="4" t="s">
        <v>0</v>
      </c>
      <c r="B3" s="5" t="s">
        <v>1</v>
      </c>
      <c r="C3" s="6"/>
      <c r="E3" t="s">
        <v>2</v>
      </c>
    </row>
    <row r="4" spans="1:9" x14ac:dyDescent="0.3">
      <c r="A4" s="146" t="s">
        <v>311</v>
      </c>
      <c r="B4" s="8">
        <v>16.66</v>
      </c>
      <c r="C4" s="9" t="s">
        <v>10</v>
      </c>
      <c r="E4" t="s">
        <v>3</v>
      </c>
    </row>
    <row r="5" spans="1:9" x14ac:dyDescent="0.3">
      <c r="A5" s="146" t="s">
        <v>312</v>
      </c>
      <c r="B5" s="8">
        <v>16.66</v>
      </c>
      <c r="C5" s="9" t="s">
        <v>10</v>
      </c>
    </row>
    <row r="6" spans="1:9" x14ac:dyDescent="0.3">
      <c r="A6" s="146"/>
      <c r="B6" s="11">
        <f>SUM(B4:B5)</f>
        <v>33.32</v>
      </c>
      <c r="C6" s="12"/>
      <c r="E6" s="14" t="s">
        <v>4</v>
      </c>
      <c r="F6" s="14" t="s">
        <v>5</v>
      </c>
      <c r="G6" s="14" t="s">
        <v>6</v>
      </c>
      <c r="I6" s="1" t="s">
        <v>7</v>
      </c>
    </row>
    <row r="7" spans="1:9" x14ac:dyDescent="0.3">
      <c r="A7" s="146"/>
      <c r="B7" s="11"/>
      <c r="C7" s="12"/>
      <c r="E7" s="17"/>
      <c r="F7" s="18"/>
      <c r="G7" s="19"/>
      <c r="I7" s="19"/>
    </row>
    <row r="8" spans="1:9" x14ac:dyDescent="0.3">
      <c r="A8" s="147"/>
      <c r="B8" s="13"/>
      <c r="C8" s="12"/>
      <c r="E8" s="17" t="s">
        <v>322</v>
      </c>
      <c r="F8" s="18" t="s">
        <v>67</v>
      </c>
      <c r="G8" s="19">
        <v>97.03</v>
      </c>
      <c r="I8" s="19">
        <v>97.03</v>
      </c>
    </row>
    <row r="9" spans="1:9" x14ac:dyDescent="0.3">
      <c r="A9" s="4" t="s">
        <v>8</v>
      </c>
      <c r="B9" s="15"/>
      <c r="C9" s="16"/>
      <c r="E9" s="17"/>
      <c r="F9" s="17"/>
      <c r="G9" s="68"/>
      <c r="H9" s="69"/>
      <c r="I9" s="68"/>
    </row>
    <row r="10" spans="1:9" x14ac:dyDescent="0.3">
      <c r="A10" s="16" t="s">
        <v>305</v>
      </c>
      <c r="B10" s="15">
        <v>97.03</v>
      </c>
      <c r="C10" s="16" t="s">
        <v>78</v>
      </c>
      <c r="E10" s="17">
        <v>2500</v>
      </c>
      <c r="F10" s="17" t="s">
        <v>82</v>
      </c>
      <c r="G10" s="68">
        <v>45</v>
      </c>
      <c r="H10" s="69"/>
      <c r="I10" s="68"/>
    </row>
    <row r="11" spans="1:9" x14ac:dyDescent="0.3">
      <c r="A11" s="16" t="s">
        <v>314</v>
      </c>
      <c r="B11" s="15">
        <v>45</v>
      </c>
      <c r="C11" s="16" t="s">
        <v>10</v>
      </c>
      <c r="E11" s="17"/>
      <c r="F11" s="17"/>
      <c r="G11" s="68">
        <v>15</v>
      </c>
      <c r="H11" s="69"/>
      <c r="I11" s="68">
        <v>60</v>
      </c>
    </row>
    <row r="12" spans="1:9" x14ac:dyDescent="0.3">
      <c r="A12" s="16" t="s">
        <v>306</v>
      </c>
      <c r="B12" s="20">
        <v>50</v>
      </c>
      <c r="C12" s="16" t="s">
        <v>10</v>
      </c>
    </row>
    <row r="13" spans="1:9" x14ac:dyDescent="0.3">
      <c r="A13" s="16" t="s">
        <v>307</v>
      </c>
      <c r="B13" s="21">
        <v>78</v>
      </c>
      <c r="C13" s="9" t="s">
        <v>78</v>
      </c>
      <c r="E13" s="17">
        <v>2501</v>
      </c>
      <c r="F13" s="17" t="s">
        <v>270</v>
      </c>
      <c r="G13" s="68">
        <v>50</v>
      </c>
      <c r="H13" s="69"/>
      <c r="I13" s="68">
        <v>50</v>
      </c>
    </row>
    <row r="14" spans="1:9" x14ac:dyDescent="0.3">
      <c r="A14" s="16" t="s">
        <v>316</v>
      </c>
      <c r="B14" s="21">
        <v>71.42</v>
      </c>
      <c r="C14" s="9" t="s">
        <v>78</v>
      </c>
      <c r="E14" s="17"/>
      <c r="F14" s="17"/>
      <c r="G14" s="68"/>
      <c r="H14" s="69"/>
      <c r="I14" s="68"/>
    </row>
    <row r="15" spans="1:9" x14ac:dyDescent="0.3">
      <c r="A15" s="16" t="s">
        <v>313</v>
      </c>
      <c r="B15" s="21">
        <v>15</v>
      </c>
      <c r="C15" s="9" t="s">
        <v>9</v>
      </c>
      <c r="E15" s="17">
        <v>2502</v>
      </c>
      <c r="F15" s="17" t="s">
        <v>66</v>
      </c>
      <c r="G15" s="68">
        <v>78</v>
      </c>
      <c r="H15" s="69"/>
      <c r="I15" s="68">
        <v>78</v>
      </c>
    </row>
    <row r="16" spans="1:9" x14ac:dyDescent="0.3">
      <c r="A16" s="16" t="s">
        <v>315</v>
      </c>
      <c r="B16" s="21">
        <v>60</v>
      </c>
      <c r="C16" s="9" t="s">
        <v>9</v>
      </c>
      <c r="E16" s="17"/>
      <c r="F16" s="17"/>
      <c r="G16" s="68"/>
      <c r="H16" s="69"/>
      <c r="I16" s="68"/>
    </row>
    <row r="17" spans="1:9" x14ac:dyDescent="0.3">
      <c r="A17" s="138" t="s">
        <v>316</v>
      </c>
      <c r="B17" s="152">
        <v>22.25</v>
      </c>
      <c r="C17" s="66" t="s">
        <v>78</v>
      </c>
      <c r="E17" s="17">
        <v>2503</v>
      </c>
      <c r="F17" s="17" t="s">
        <v>323</v>
      </c>
      <c r="G17" s="68">
        <v>71.42</v>
      </c>
      <c r="H17" s="69"/>
      <c r="I17" s="68">
        <f>SUM(G17:G19)</f>
        <v>131.63999999999999</v>
      </c>
    </row>
    <row r="18" spans="1:9" x14ac:dyDescent="0.3">
      <c r="A18" s="16" t="s">
        <v>11</v>
      </c>
      <c r="B18" s="21">
        <v>1225.45</v>
      </c>
      <c r="C18" s="16" t="s">
        <v>9</v>
      </c>
      <c r="E18" s="17"/>
      <c r="F18" s="17"/>
      <c r="G18" s="68">
        <v>22.25</v>
      </c>
      <c r="H18" s="69"/>
      <c r="I18" s="68"/>
    </row>
    <row r="19" spans="1:9" x14ac:dyDescent="0.3">
      <c r="A19" s="16" t="s">
        <v>12</v>
      </c>
      <c r="B19" s="21">
        <v>37.29</v>
      </c>
      <c r="C19" s="16" t="s">
        <v>9</v>
      </c>
      <c r="E19" s="17"/>
      <c r="F19" s="17"/>
      <c r="G19" s="68">
        <v>37.97</v>
      </c>
      <c r="H19" s="69"/>
      <c r="I19" s="68"/>
    </row>
    <row r="20" spans="1:9" x14ac:dyDescent="0.3">
      <c r="A20" s="16" t="s">
        <v>13</v>
      </c>
      <c r="B20" s="22">
        <v>35</v>
      </c>
      <c r="C20" s="9" t="s">
        <v>9</v>
      </c>
    </row>
    <row r="21" spans="1:9" x14ac:dyDescent="0.3">
      <c r="A21" s="16" t="s">
        <v>303</v>
      </c>
      <c r="B21" s="22">
        <v>15.59</v>
      </c>
      <c r="C21" s="9" t="s">
        <v>9</v>
      </c>
      <c r="E21" s="17">
        <v>2504</v>
      </c>
      <c r="F21" s="17" t="s">
        <v>324</v>
      </c>
      <c r="G21" s="68">
        <v>60</v>
      </c>
      <c r="H21" s="69"/>
      <c r="I21" s="68">
        <v>60</v>
      </c>
    </row>
    <row r="22" spans="1:9" x14ac:dyDescent="0.3">
      <c r="A22" s="16" t="s">
        <v>304</v>
      </c>
      <c r="B22" s="21">
        <v>377.08</v>
      </c>
      <c r="C22" s="9" t="s">
        <v>10</v>
      </c>
      <c r="E22" s="17"/>
      <c r="F22" s="17"/>
      <c r="G22" s="68"/>
      <c r="H22" s="69"/>
      <c r="I22" s="68"/>
    </row>
    <row r="23" spans="1:9" x14ac:dyDescent="0.3">
      <c r="A23" s="16" t="s">
        <v>310</v>
      </c>
      <c r="B23" s="139">
        <v>870</v>
      </c>
      <c r="C23" s="81" t="s">
        <v>9</v>
      </c>
      <c r="E23" s="17">
        <v>2505</v>
      </c>
      <c r="F23" s="17" t="s">
        <v>69</v>
      </c>
      <c r="G23" s="69">
        <v>1225.45</v>
      </c>
      <c r="H23" s="69"/>
      <c r="I23" s="69"/>
    </row>
    <row r="24" spans="1:9" x14ac:dyDescent="0.3">
      <c r="A24" s="138" t="s">
        <v>318</v>
      </c>
      <c r="B24" s="154">
        <v>10620</v>
      </c>
      <c r="C24" s="155" t="s">
        <v>319</v>
      </c>
      <c r="E24" s="17"/>
      <c r="F24" s="17"/>
      <c r="G24" s="68">
        <v>37.29</v>
      </c>
      <c r="H24" s="69"/>
      <c r="I24" s="68"/>
    </row>
    <row r="25" spans="1:9" x14ac:dyDescent="0.3">
      <c r="A25" s="155" t="s">
        <v>321</v>
      </c>
      <c r="B25" s="20">
        <v>378</v>
      </c>
      <c r="C25" s="81" t="s">
        <v>9</v>
      </c>
      <c r="E25" s="17"/>
      <c r="F25" s="17"/>
      <c r="G25" s="69">
        <v>35</v>
      </c>
      <c r="H25" s="69"/>
      <c r="I25" s="69"/>
    </row>
    <row r="26" spans="1:9" x14ac:dyDescent="0.3">
      <c r="A26" s="16" t="s">
        <v>316</v>
      </c>
      <c r="B26" s="7">
        <v>37.97</v>
      </c>
      <c r="C26" s="9" t="s">
        <v>78</v>
      </c>
      <c r="E26" s="17"/>
      <c r="F26" s="17"/>
      <c r="G26" s="69">
        <v>15.59</v>
      </c>
      <c r="H26" s="69"/>
      <c r="I26" s="69">
        <f>SUM(G23:G26)</f>
        <v>1313.33</v>
      </c>
    </row>
    <row r="27" spans="1:9" x14ac:dyDescent="0.3">
      <c r="A27" s="66"/>
      <c r="B27" s="153">
        <f>SUM(B10:B26)</f>
        <v>14035.08</v>
      </c>
      <c r="E27" s="17"/>
      <c r="F27" s="17"/>
      <c r="G27" s="68"/>
      <c r="H27" s="69"/>
      <c r="I27" s="68"/>
    </row>
    <row r="28" spans="1:9" x14ac:dyDescent="0.3">
      <c r="B28" s="25"/>
      <c r="E28" s="17">
        <v>2506</v>
      </c>
      <c r="F28" s="17" t="s">
        <v>70</v>
      </c>
      <c r="G28" s="68">
        <v>377.08</v>
      </c>
      <c r="H28" s="69"/>
      <c r="I28" s="70">
        <v>377.08</v>
      </c>
    </row>
    <row r="29" spans="1:9" ht="15" thickBot="1" x14ac:dyDescent="0.35">
      <c r="B29" s="25"/>
      <c r="E29" s="17"/>
      <c r="F29" s="17"/>
      <c r="G29" s="68"/>
      <c r="H29" s="69"/>
      <c r="I29" s="69"/>
    </row>
    <row r="30" spans="1:9" ht="15" thickBot="1" x14ac:dyDescent="0.35">
      <c r="A30" s="78" t="s">
        <v>309</v>
      </c>
      <c r="B30" s="27"/>
      <c r="C30" s="28"/>
      <c r="E30" s="17">
        <v>2507</v>
      </c>
      <c r="F30" s="17" t="s">
        <v>274</v>
      </c>
      <c r="G30" s="69">
        <v>870</v>
      </c>
      <c r="H30" s="69"/>
      <c r="I30" s="70">
        <v>870</v>
      </c>
    </row>
    <row r="31" spans="1:9" ht="15" thickBot="1" x14ac:dyDescent="0.35">
      <c r="A31" s="79" t="s">
        <v>14</v>
      </c>
      <c r="B31" s="149">
        <v>20513.55</v>
      </c>
      <c r="C31" s="28"/>
      <c r="E31" s="17"/>
      <c r="F31" s="17"/>
      <c r="G31" s="68"/>
      <c r="H31" s="69"/>
      <c r="I31" s="70"/>
    </row>
    <row r="32" spans="1:9" ht="15" thickBot="1" x14ac:dyDescent="0.35">
      <c r="A32" s="80" t="s">
        <v>15</v>
      </c>
      <c r="B32" s="148">
        <v>20404.45</v>
      </c>
      <c r="C32" s="28"/>
      <c r="E32" s="17">
        <v>2508</v>
      </c>
      <c r="F32" s="17" t="s">
        <v>325</v>
      </c>
      <c r="G32" s="68">
        <v>10620</v>
      </c>
      <c r="H32" s="69"/>
      <c r="I32" s="70">
        <v>10620</v>
      </c>
    </row>
    <row r="33" spans="1:9" ht="15" thickBot="1" x14ac:dyDescent="0.35">
      <c r="A33" s="34" t="s">
        <v>16</v>
      </c>
      <c r="B33" s="35">
        <f>SUM(B31:B32)</f>
        <v>40918</v>
      </c>
      <c r="C33" s="28"/>
      <c r="E33" s="17"/>
      <c r="F33" s="17"/>
      <c r="G33" s="38"/>
      <c r="H33" s="33"/>
    </row>
    <row r="34" spans="1:9" ht="15" thickBot="1" x14ac:dyDescent="0.35">
      <c r="A34" s="36"/>
      <c r="B34" s="37"/>
      <c r="C34" s="140"/>
      <c r="E34" s="17">
        <v>2509</v>
      </c>
      <c r="F34" s="17" t="s">
        <v>320</v>
      </c>
      <c r="G34">
        <v>378</v>
      </c>
      <c r="H34" s="40"/>
      <c r="I34" s="119">
        <v>378</v>
      </c>
    </row>
    <row r="35" spans="1:9" ht="15" thickBot="1" x14ac:dyDescent="0.35">
      <c r="A35" s="76" t="s">
        <v>275</v>
      </c>
      <c r="C35" s="28"/>
    </row>
    <row r="36" spans="1:9" ht="15" thickBot="1" x14ac:dyDescent="0.35">
      <c r="A36" s="77" t="s">
        <v>17</v>
      </c>
      <c r="B36" s="42">
        <v>85498.5</v>
      </c>
      <c r="C36" s="28"/>
      <c r="I36" s="141">
        <f>SUM(I8:I34)</f>
        <v>14035.08</v>
      </c>
    </row>
    <row r="37" spans="1:9" x14ac:dyDescent="0.3">
      <c r="A37" s="45"/>
      <c r="B37" s="46"/>
      <c r="C37" s="28"/>
      <c r="E37" s="17"/>
      <c r="F37" s="17"/>
      <c r="G37" s="43"/>
      <c r="H37" s="44"/>
    </row>
    <row r="38" spans="1:9" x14ac:dyDescent="0.3">
      <c r="A38" s="45"/>
      <c r="B38" s="46"/>
      <c r="C38" s="28"/>
    </row>
    <row r="39" spans="1:9" x14ac:dyDescent="0.3">
      <c r="A39" s="47"/>
      <c r="B39" s="2"/>
      <c r="C39" s="48"/>
    </row>
    <row r="40" spans="1:9" x14ac:dyDescent="0.3">
      <c r="A40" s="75" t="s">
        <v>18</v>
      </c>
      <c r="B40" s="16"/>
      <c r="C40" s="48"/>
    </row>
    <row r="41" spans="1:9" x14ac:dyDescent="0.3">
      <c r="A41" s="16" t="s">
        <v>19</v>
      </c>
      <c r="B41" s="51">
        <v>954.26</v>
      </c>
      <c r="C41" s="48"/>
    </row>
    <row r="42" spans="1:9" x14ac:dyDescent="0.3">
      <c r="A42" s="7" t="s">
        <v>20</v>
      </c>
      <c r="B42" s="53">
        <v>12482.69</v>
      </c>
      <c r="C42" s="48"/>
    </row>
    <row r="43" spans="1:9" x14ac:dyDescent="0.3">
      <c r="A43" s="7" t="s">
        <v>21</v>
      </c>
      <c r="B43" s="53">
        <v>10265.98</v>
      </c>
      <c r="C43" s="48"/>
    </row>
    <row r="44" spans="1:9" x14ac:dyDescent="0.3">
      <c r="A44" s="16" t="s">
        <v>22</v>
      </c>
      <c r="B44" s="54">
        <v>757.5</v>
      </c>
      <c r="C44" s="55"/>
    </row>
    <row r="45" spans="1:9" x14ac:dyDescent="0.3">
      <c r="A45" s="7" t="s">
        <v>23</v>
      </c>
      <c r="B45" s="56">
        <v>533.09</v>
      </c>
      <c r="C45" s="55"/>
      <c r="F45" s="2"/>
    </row>
    <row r="46" spans="1:9" x14ac:dyDescent="0.3">
      <c r="A46" s="16" t="s">
        <v>24</v>
      </c>
      <c r="B46" s="56">
        <v>0</v>
      </c>
      <c r="C46" s="58"/>
      <c r="F46" s="43"/>
    </row>
    <row r="47" spans="1:9" x14ac:dyDescent="0.3">
      <c r="A47" s="16" t="s">
        <v>26</v>
      </c>
      <c r="B47" s="56">
        <v>199.7</v>
      </c>
      <c r="C47" s="59" t="s">
        <v>27</v>
      </c>
      <c r="F47" s="2"/>
    </row>
    <row r="48" spans="1:9" x14ac:dyDescent="0.3">
      <c r="A48" s="16" t="s">
        <v>28</v>
      </c>
      <c r="B48" s="56">
        <v>382.63</v>
      </c>
      <c r="C48" s="55"/>
      <c r="E48" s="2"/>
      <c r="F48" s="43"/>
    </row>
    <row r="49" spans="1:10" x14ac:dyDescent="0.3">
      <c r="A49" s="16" t="s">
        <v>29</v>
      </c>
      <c r="B49" s="56">
        <v>115.45</v>
      </c>
      <c r="C49" s="55"/>
      <c r="E49" s="43"/>
      <c r="F49" s="119"/>
    </row>
    <row r="50" spans="1:10" x14ac:dyDescent="0.3">
      <c r="A50" s="16" t="s">
        <v>30</v>
      </c>
      <c r="B50" s="56">
        <v>2479.84</v>
      </c>
      <c r="C50" s="55"/>
      <c r="E50" s="2"/>
      <c r="F50" s="2"/>
      <c r="J50" s="2"/>
    </row>
    <row r="51" spans="1:10" x14ac:dyDescent="0.3">
      <c r="A51" s="16" t="s">
        <v>31</v>
      </c>
      <c r="B51" s="56">
        <v>71.41</v>
      </c>
      <c r="C51" s="55" t="s">
        <v>32</v>
      </c>
      <c r="F51" s="2"/>
      <c r="J51" s="43"/>
    </row>
    <row r="52" spans="1:10" x14ac:dyDescent="0.3">
      <c r="A52" s="16" t="s">
        <v>33</v>
      </c>
      <c r="B52" s="56">
        <v>720</v>
      </c>
      <c r="C52" s="55" t="s">
        <v>34</v>
      </c>
      <c r="F52" s="43"/>
      <c r="J52" s="2"/>
    </row>
    <row r="53" spans="1:10" x14ac:dyDescent="0.3">
      <c r="A53" s="16" t="s">
        <v>35</v>
      </c>
      <c r="B53" s="56">
        <v>500</v>
      </c>
      <c r="C53" s="55" t="s">
        <v>36</v>
      </c>
      <c r="E53" s="2"/>
      <c r="F53" s="2"/>
    </row>
    <row r="54" spans="1:10" x14ac:dyDescent="0.3">
      <c r="A54" s="16" t="s">
        <v>37</v>
      </c>
      <c r="B54" s="56">
        <v>1268</v>
      </c>
      <c r="C54" s="55"/>
      <c r="F54" s="2"/>
    </row>
    <row r="55" spans="1:10" x14ac:dyDescent="0.3">
      <c r="A55" s="16" t="s">
        <v>38</v>
      </c>
      <c r="B55" s="56">
        <v>6000</v>
      </c>
      <c r="C55" s="55"/>
      <c r="F55" s="2"/>
      <c r="J55" s="2"/>
    </row>
    <row r="56" spans="1:10" x14ac:dyDescent="0.3">
      <c r="A56" s="16" t="s">
        <v>39</v>
      </c>
      <c r="B56" s="60">
        <v>468.19</v>
      </c>
      <c r="C56" s="61"/>
      <c r="F56" s="43"/>
    </row>
    <row r="57" spans="1:10" ht="15" thickBot="1" x14ac:dyDescent="0.35">
      <c r="A57" s="14" t="s">
        <v>40</v>
      </c>
      <c r="B57" s="62">
        <f>SUM(B41:B56)</f>
        <v>37198.740000000005</v>
      </c>
      <c r="C57" s="55"/>
      <c r="F57" s="43"/>
    </row>
    <row r="58" spans="1:10" x14ac:dyDescent="0.3">
      <c r="A58" s="14"/>
      <c r="B58" s="63"/>
      <c r="C58" s="55"/>
    </row>
    <row r="59" spans="1:10" x14ac:dyDescent="0.3">
      <c r="A59" s="1" t="s">
        <v>308</v>
      </c>
      <c r="C59" s="2"/>
      <c r="F59" s="43"/>
    </row>
    <row r="60" spans="1:10" x14ac:dyDescent="0.3">
      <c r="A60" s="1" t="s">
        <v>317</v>
      </c>
    </row>
    <row r="62" spans="1:10" x14ac:dyDescent="0.3">
      <c r="A62" s="64" t="s">
        <v>41</v>
      </c>
      <c r="B62" s="23"/>
    </row>
    <row r="63" spans="1:10" x14ac:dyDescent="0.3">
      <c r="A63" s="65" t="s">
        <v>42</v>
      </c>
      <c r="B63" s="66"/>
    </row>
    <row r="64" spans="1:10" x14ac:dyDescent="0.3">
      <c r="A64" s="65" t="s">
        <v>43</v>
      </c>
      <c r="B64" s="66"/>
    </row>
    <row r="65" spans="1:4" x14ac:dyDescent="0.3">
      <c r="A65" s="65" t="s">
        <v>44</v>
      </c>
      <c r="B65" s="66"/>
    </row>
    <row r="66" spans="1:4" x14ac:dyDescent="0.3">
      <c r="A66" s="65"/>
      <c r="B66" s="66"/>
    </row>
    <row r="67" spans="1:4" x14ac:dyDescent="0.3">
      <c r="A67" s="65" t="s">
        <v>45</v>
      </c>
      <c r="B67" s="66"/>
    </row>
    <row r="68" spans="1:4" x14ac:dyDescent="0.3">
      <c r="A68" s="65" t="s">
        <v>46</v>
      </c>
      <c r="B68" s="66"/>
    </row>
    <row r="69" spans="1:4" x14ac:dyDescent="0.3">
      <c r="A69" s="65" t="s">
        <v>47</v>
      </c>
      <c r="B69" s="66"/>
    </row>
    <row r="70" spans="1:4" x14ac:dyDescent="0.3">
      <c r="A70" s="65" t="s">
        <v>48</v>
      </c>
      <c r="B70" s="66"/>
    </row>
    <row r="71" spans="1:4" x14ac:dyDescent="0.3">
      <c r="A71" s="65"/>
      <c r="B71" s="66"/>
      <c r="D71" t="s">
        <v>277</v>
      </c>
    </row>
    <row r="72" spans="1:4" x14ac:dyDescent="0.3">
      <c r="A72" s="65" t="s">
        <v>88</v>
      </c>
      <c r="B72" s="66"/>
    </row>
    <row r="73" spans="1:4" x14ac:dyDescent="0.3">
      <c r="A73" s="65"/>
      <c r="B73" s="66"/>
    </row>
    <row r="74" spans="1:4" x14ac:dyDescent="0.3">
      <c r="A74" s="74"/>
      <c r="B74" s="9"/>
    </row>
    <row r="75" spans="1:4" x14ac:dyDescent="0.3">
      <c r="A75" s="65"/>
    </row>
    <row r="76" spans="1:4" x14ac:dyDescent="0.3">
      <c r="A76" s="6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C0ED7-E995-4792-9B2E-F0FE909F00EF}">
  <dimension ref="A1:L190"/>
  <sheetViews>
    <sheetView topLeftCell="A55" workbookViewId="0">
      <selection activeCell="B77" sqref="B77"/>
    </sheetView>
  </sheetViews>
  <sheetFormatPr defaultRowHeight="14.4" x14ac:dyDescent="0.3"/>
  <cols>
    <col min="1" max="1" width="31.6640625" customWidth="1"/>
    <col min="2" max="2" width="12.88671875" customWidth="1"/>
    <col min="6" max="6" width="14.21875" customWidth="1"/>
    <col min="12" max="12" width="14.44140625" customWidth="1"/>
  </cols>
  <sheetData>
    <row r="1" spans="1:12" x14ac:dyDescent="0.3">
      <c r="A1" s="82" t="s">
        <v>326</v>
      </c>
      <c r="B1" s="83"/>
      <c r="C1" s="84"/>
      <c r="D1" s="84"/>
      <c r="G1" s="85" t="s">
        <v>230</v>
      </c>
      <c r="H1" s="86"/>
      <c r="I1" s="86"/>
      <c r="J1" s="86"/>
      <c r="K1" s="87"/>
      <c r="L1" s="126">
        <v>111652.04</v>
      </c>
    </row>
    <row r="2" spans="1:12" x14ac:dyDescent="0.3">
      <c r="A2" s="82"/>
      <c r="B2" s="83"/>
      <c r="C2" s="84"/>
      <c r="D2" s="84"/>
      <c r="G2" s="86"/>
      <c r="H2" s="86"/>
      <c r="I2" s="86"/>
      <c r="J2" s="86"/>
      <c r="K2" s="87"/>
      <c r="L2" s="89"/>
    </row>
    <row r="3" spans="1:12" x14ac:dyDescent="0.3">
      <c r="A3" s="90" t="s">
        <v>92</v>
      </c>
      <c r="B3" s="91"/>
      <c r="C3" s="84"/>
      <c r="D3" s="84"/>
      <c r="E3" s="86"/>
      <c r="G3" s="86" t="s">
        <v>93</v>
      </c>
      <c r="H3" s="86"/>
      <c r="I3" s="86"/>
      <c r="J3" s="86"/>
      <c r="K3" s="87"/>
      <c r="L3" s="92">
        <f>SUM(B34)</f>
        <v>26418.35</v>
      </c>
    </row>
    <row r="4" spans="1:12" x14ac:dyDescent="0.3">
      <c r="A4" s="90"/>
      <c r="B4" s="91"/>
      <c r="C4" s="84"/>
      <c r="D4" s="84"/>
      <c r="E4" s="86"/>
      <c r="G4" s="86"/>
      <c r="H4" s="86"/>
      <c r="I4" s="86"/>
      <c r="J4" s="86"/>
      <c r="K4" s="87"/>
      <c r="L4" s="144">
        <f>SUM(L1:L3)</f>
        <v>138070.38999999998</v>
      </c>
    </row>
    <row r="5" spans="1:12" x14ac:dyDescent="0.3">
      <c r="A5" s="86" t="s">
        <v>94</v>
      </c>
      <c r="B5" s="89">
        <v>16.66</v>
      </c>
      <c r="C5" s="84"/>
      <c r="D5" s="84"/>
      <c r="G5" s="86"/>
      <c r="H5" s="86"/>
      <c r="I5" s="86"/>
      <c r="J5" s="86"/>
      <c r="K5" s="87"/>
      <c r="L5" s="89"/>
    </row>
    <row r="6" spans="1:12" x14ac:dyDescent="0.3">
      <c r="A6" s="86" t="s">
        <v>95</v>
      </c>
      <c r="B6" s="89">
        <v>16.66</v>
      </c>
      <c r="C6" s="84"/>
      <c r="D6" s="84"/>
      <c r="G6" s="86" t="s">
        <v>96</v>
      </c>
      <c r="H6" s="86"/>
      <c r="I6" s="86"/>
      <c r="J6" s="86"/>
      <c r="K6" s="87"/>
      <c r="L6" s="92">
        <f>SUM(B187)</f>
        <v>29979.850000000002</v>
      </c>
    </row>
    <row r="7" spans="1:12" x14ac:dyDescent="0.3">
      <c r="A7" s="86" t="s">
        <v>39</v>
      </c>
      <c r="B7" s="89">
        <v>470</v>
      </c>
      <c r="C7" s="84"/>
      <c r="D7" s="84"/>
      <c r="G7" s="86"/>
      <c r="H7" s="86"/>
      <c r="I7" s="86"/>
      <c r="J7" s="86"/>
      <c r="K7" s="87"/>
      <c r="L7" s="89"/>
    </row>
    <row r="8" spans="1:12" ht="15" thickBot="1" x14ac:dyDescent="0.35">
      <c r="A8" s="86" t="s">
        <v>97</v>
      </c>
      <c r="B8" s="91"/>
      <c r="C8" s="84"/>
      <c r="D8" s="84"/>
      <c r="G8" s="85" t="s">
        <v>98</v>
      </c>
      <c r="H8" s="85"/>
      <c r="I8" s="85"/>
      <c r="J8" s="85"/>
      <c r="K8" s="93"/>
      <c r="L8" s="145">
        <f>SUM(L4)-L6</f>
        <v>108090.53999999998</v>
      </c>
    </row>
    <row r="9" spans="1:12" ht="15" thickTop="1" x14ac:dyDescent="0.3">
      <c r="A9" s="86" t="s">
        <v>99</v>
      </c>
      <c r="B9" s="91"/>
      <c r="C9" s="84"/>
      <c r="D9" s="84"/>
      <c r="G9" s="86"/>
      <c r="H9" s="86"/>
      <c r="I9" s="86"/>
      <c r="J9" s="86"/>
      <c r="K9" s="87"/>
      <c r="L9" s="89"/>
    </row>
    <row r="10" spans="1:12" x14ac:dyDescent="0.3">
      <c r="A10" s="86" t="s">
        <v>100</v>
      </c>
      <c r="B10" s="91"/>
      <c r="C10" s="84"/>
      <c r="D10" s="84"/>
      <c r="G10" s="85" t="s">
        <v>101</v>
      </c>
      <c r="H10" s="85"/>
      <c r="I10" s="85"/>
      <c r="J10" s="85"/>
      <c r="K10" s="87"/>
      <c r="L10" s="89"/>
    </row>
    <row r="11" spans="1:12" x14ac:dyDescent="0.3">
      <c r="A11" s="86" t="s">
        <v>102</v>
      </c>
      <c r="B11" s="91"/>
      <c r="C11" s="84"/>
      <c r="D11" s="84"/>
      <c r="G11" s="86"/>
      <c r="H11" s="86"/>
      <c r="I11" s="86"/>
      <c r="J11" s="86"/>
      <c r="K11" s="86"/>
      <c r="L11" s="89"/>
    </row>
    <row r="12" spans="1:12" x14ac:dyDescent="0.3">
      <c r="A12" s="86" t="s">
        <v>103</v>
      </c>
      <c r="B12" s="91"/>
      <c r="C12" s="84"/>
      <c r="D12" s="84"/>
      <c r="G12" s="86" t="s">
        <v>104</v>
      </c>
      <c r="H12" s="86"/>
      <c r="I12" s="86"/>
      <c r="J12" s="86"/>
      <c r="K12" s="87"/>
      <c r="L12" s="89"/>
    </row>
    <row r="13" spans="1:12" x14ac:dyDescent="0.3">
      <c r="A13" s="86" t="s">
        <v>105</v>
      </c>
      <c r="B13" s="91"/>
      <c r="C13" s="84"/>
      <c r="D13" s="84"/>
      <c r="G13" s="95" t="s">
        <v>302</v>
      </c>
      <c r="H13" s="86" t="s">
        <v>106</v>
      </c>
      <c r="I13" s="86"/>
      <c r="J13" s="86"/>
      <c r="K13" s="87"/>
      <c r="L13" s="89">
        <v>20513.55</v>
      </c>
    </row>
    <row r="14" spans="1:12" x14ac:dyDescent="0.3">
      <c r="A14" s="86" t="s">
        <v>107</v>
      </c>
      <c r="B14" s="91">
        <v>55.97</v>
      </c>
      <c r="C14" s="84"/>
      <c r="D14" s="84"/>
      <c r="G14" s="95" t="s">
        <v>302</v>
      </c>
      <c r="H14" s="86" t="s">
        <v>108</v>
      </c>
      <c r="I14" s="86"/>
      <c r="J14" s="86"/>
      <c r="K14" s="87"/>
      <c r="L14" s="89">
        <v>20404.45</v>
      </c>
    </row>
    <row r="15" spans="1:12" x14ac:dyDescent="0.3">
      <c r="A15" s="86" t="s">
        <v>109</v>
      </c>
      <c r="B15" s="91"/>
      <c r="C15" s="84"/>
      <c r="D15" s="84"/>
      <c r="G15" s="95" t="s">
        <v>110</v>
      </c>
      <c r="H15" s="86" t="s">
        <v>111</v>
      </c>
      <c r="I15" s="86"/>
      <c r="J15" s="86"/>
      <c r="K15" s="87"/>
      <c r="L15" s="92">
        <v>85498.5</v>
      </c>
    </row>
    <row r="16" spans="1:12" x14ac:dyDescent="0.3">
      <c r="A16" s="86" t="s">
        <v>112</v>
      </c>
      <c r="B16" s="91"/>
      <c r="C16" s="84"/>
      <c r="D16" s="84"/>
      <c r="G16" s="86"/>
      <c r="H16" s="86"/>
      <c r="I16" s="86"/>
      <c r="J16" s="86"/>
      <c r="K16" s="87"/>
      <c r="L16" s="88">
        <f>SUM(L13:L15)</f>
        <v>126416.5</v>
      </c>
    </row>
    <row r="17" spans="1:12" x14ac:dyDescent="0.3">
      <c r="A17" s="86" t="s">
        <v>113</v>
      </c>
      <c r="B17" s="91"/>
      <c r="C17" s="84"/>
      <c r="D17" s="84"/>
      <c r="G17" s="86"/>
      <c r="H17" s="86"/>
      <c r="I17" s="86"/>
      <c r="J17" s="86"/>
      <c r="K17" s="87"/>
      <c r="L17" s="87"/>
    </row>
    <row r="18" spans="1:12" x14ac:dyDescent="0.3">
      <c r="A18" s="86" t="s">
        <v>19</v>
      </c>
      <c r="B18" s="91"/>
      <c r="C18" s="84"/>
      <c r="D18" s="84"/>
      <c r="G18" s="86" t="s">
        <v>114</v>
      </c>
      <c r="H18" s="86"/>
      <c r="I18" s="86"/>
      <c r="J18" s="86"/>
      <c r="K18" s="96"/>
      <c r="L18" s="97"/>
    </row>
    <row r="19" spans="1:12" x14ac:dyDescent="0.3">
      <c r="A19" s="86" t="s">
        <v>115</v>
      </c>
      <c r="B19" s="91"/>
      <c r="C19" s="84"/>
      <c r="D19" s="84"/>
      <c r="G19" s="86"/>
      <c r="H19" s="86"/>
      <c r="I19" s="86"/>
      <c r="J19" s="86"/>
      <c r="K19" s="101">
        <v>2440</v>
      </c>
      <c r="L19" s="103">
        <v>20.98</v>
      </c>
    </row>
    <row r="20" spans="1:12" x14ac:dyDescent="0.3">
      <c r="A20" s="86" t="s">
        <v>116</v>
      </c>
      <c r="B20" s="91"/>
      <c r="C20" s="84"/>
      <c r="D20" s="84"/>
      <c r="G20" s="86"/>
      <c r="H20" s="86"/>
      <c r="I20" s="86"/>
      <c r="J20" s="86"/>
      <c r="K20" s="142">
        <v>2483</v>
      </c>
      <c r="L20" s="143">
        <v>50</v>
      </c>
    </row>
    <row r="21" spans="1:12" x14ac:dyDescent="0.3">
      <c r="A21" s="86" t="s">
        <v>117</v>
      </c>
      <c r="B21" s="91"/>
      <c r="C21" s="84"/>
      <c r="D21" s="84"/>
      <c r="G21" s="86"/>
      <c r="H21" s="86"/>
      <c r="I21" s="86"/>
      <c r="J21" s="86"/>
      <c r="K21" s="104">
        <v>2492</v>
      </c>
      <c r="L21" s="105">
        <v>161.26</v>
      </c>
    </row>
    <row r="22" spans="1:12" x14ac:dyDescent="0.3">
      <c r="A22" s="86" t="s">
        <v>35</v>
      </c>
      <c r="B22" s="91"/>
      <c r="C22" s="84"/>
      <c r="D22" s="84"/>
      <c r="G22" s="86"/>
      <c r="H22" s="86"/>
      <c r="I22" s="86"/>
      <c r="J22" s="86"/>
      <c r="K22" s="150">
        <v>2493</v>
      </c>
      <c r="L22" s="143">
        <v>60</v>
      </c>
    </row>
    <row r="23" spans="1:12" x14ac:dyDescent="0.3">
      <c r="A23" s="86" t="s">
        <v>118</v>
      </c>
      <c r="B23" s="91"/>
      <c r="C23" s="84"/>
      <c r="D23" s="84"/>
      <c r="G23" s="86"/>
      <c r="H23" s="86"/>
      <c r="I23" s="86"/>
      <c r="J23" s="86"/>
      <c r="K23" s="104">
        <v>2494</v>
      </c>
      <c r="L23" s="102">
        <v>1816.61</v>
      </c>
    </row>
    <row r="24" spans="1:12" x14ac:dyDescent="0.3">
      <c r="A24" s="86" t="s">
        <v>119</v>
      </c>
      <c r="B24" s="91"/>
      <c r="C24" s="84"/>
      <c r="D24" s="84"/>
      <c r="G24" s="86"/>
      <c r="H24" s="86"/>
      <c r="I24" s="86"/>
      <c r="J24" s="86"/>
      <c r="K24" s="104">
        <v>2495</v>
      </c>
      <c r="L24" s="105">
        <v>34.950000000000003</v>
      </c>
    </row>
    <row r="25" spans="1:12" x14ac:dyDescent="0.3">
      <c r="A25" s="86" t="s">
        <v>120</v>
      </c>
      <c r="B25" s="91"/>
      <c r="C25" s="84"/>
      <c r="D25" s="84"/>
      <c r="G25" s="86"/>
      <c r="H25" s="86"/>
      <c r="I25" s="86"/>
      <c r="J25" s="86"/>
      <c r="K25" s="104">
        <v>2496</v>
      </c>
      <c r="L25" s="105">
        <v>377.08</v>
      </c>
    </row>
    <row r="26" spans="1:12" x14ac:dyDescent="0.3">
      <c r="A26" s="86" t="s">
        <v>121</v>
      </c>
      <c r="B26" s="91">
        <v>399.06</v>
      </c>
      <c r="C26" s="84"/>
      <c r="D26" s="84"/>
      <c r="G26" s="86"/>
      <c r="H26" s="86"/>
      <c r="I26" s="86"/>
      <c r="J26" s="86"/>
      <c r="K26" s="104">
        <v>2497</v>
      </c>
      <c r="L26" s="105">
        <v>870</v>
      </c>
    </row>
    <row r="27" spans="1:12" x14ac:dyDescent="0.3">
      <c r="A27" s="86" t="s">
        <v>122</v>
      </c>
      <c r="B27" s="91"/>
      <c r="C27" s="84"/>
      <c r="D27" s="84"/>
      <c r="G27" s="86"/>
      <c r="H27" s="86"/>
      <c r="I27" s="86"/>
      <c r="J27" s="86"/>
      <c r="K27" s="104">
        <v>2498</v>
      </c>
      <c r="L27" s="105">
        <v>900</v>
      </c>
    </row>
    <row r="28" spans="1:12" x14ac:dyDescent="0.3">
      <c r="A28" s="106" t="s">
        <v>123</v>
      </c>
      <c r="B28" s="107">
        <f>SUM(B5:B26)</f>
        <v>958.34999999999991</v>
      </c>
      <c r="C28" s="84"/>
      <c r="D28" s="84"/>
      <c r="K28" s="104">
        <v>2499</v>
      </c>
      <c r="L28" s="156">
        <v>97.03</v>
      </c>
    </row>
    <row r="29" spans="1:12" x14ac:dyDescent="0.3">
      <c r="A29" s="106" t="s">
        <v>124</v>
      </c>
      <c r="B29" s="108"/>
      <c r="C29" s="84"/>
      <c r="D29" s="84"/>
      <c r="K29" s="104">
        <v>2500</v>
      </c>
      <c r="L29" s="105">
        <v>60</v>
      </c>
    </row>
    <row r="30" spans="1:12" x14ac:dyDescent="0.3">
      <c r="A30" s="86" t="s">
        <v>125</v>
      </c>
      <c r="B30" s="91">
        <v>25460</v>
      </c>
      <c r="C30" s="84"/>
      <c r="D30" s="84"/>
      <c r="K30" s="104">
        <v>2501</v>
      </c>
      <c r="L30" s="105">
        <v>50</v>
      </c>
    </row>
    <row r="31" spans="1:12" x14ac:dyDescent="0.3">
      <c r="A31" s="86" t="s">
        <v>126</v>
      </c>
      <c r="B31" s="91"/>
      <c r="C31" s="84"/>
      <c r="D31" s="84"/>
      <c r="K31" s="104">
        <v>2502</v>
      </c>
      <c r="L31" s="105">
        <v>78</v>
      </c>
    </row>
    <row r="32" spans="1:12" x14ac:dyDescent="0.3">
      <c r="A32" s="86" t="s">
        <v>127</v>
      </c>
      <c r="B32" s="91"/>
      <c r="C32" s="91"/>
      <c r="D32" s="84"/>
      <c r="K32" s="104">
        <v>2503</v>
      </c>
      <c r="L32" s="105">
        <v>131.63999999999999</v>
      </c>
    </row>
    <row r="33" spans="1:12" x14ac:dyDescent="0.3">
      <c r="A33" s="86" t="s">
        <v>128</v>
      </c>
      <c r="B33" s="91"/>
      <c r="C33" s="84"/>
      <c r="D33" s="84"/>
      <c r="K33" s="104">
        <v>2504</v>
      </c>
      <c r="L33" s="105">
        <v>60</v>
      </c>
    </row>
    <row r="34" spans="1:12" x14ac:dyDescent="0.3">
      <c r="A34" s="106" t="s">
        <v>129</v>
      </c>
      <c r="B34" s="107">
        <f>SUM(B28:B30)</f>
        <v>26418.35</v>
      </c>
      <c r="C34" s="84"/>
      <c r="D34" s="84"/>
      <c r="K34" s="104">
        <v>2505</v>
      </c>
      <c r="L34" s="105">
        <v>1313.33</v>
      </c>
    </row>
    <row r="35" spans="1:12" x14ac:dyDescent="0.3">
      <c r="B35" s="84"/>
      <c r="C35" s="84"/>
      <c r="D35" s="84"/>
      <c r="K35" s="104">
        <v>2506</v>
      </c>
      <c r="L35" s="105">
        <v>377.08</v>
      </c>
    </row>
    <row r="36" spans="1:12" x14ac:dyDescent="0.3">
      <c r="B36" s="84"/>
      <c r="C36" s="84"/>
      <c r="D36" s="84"/>
      <c r="K36" s="104">
        <v>2507</v>
      </c>
      <c r="L36" s="105">
        <v>870</v>
      </c>
    </row>
    <row r="37" spans="1:12" x14ac:dyDescent="0.3">
      <c r="B37" s="84"/>
      <c r="C37" s="84"/>
      <c r="D37" s="84"/>
      <c r="K37" s="104">
        <v>2508</v>
      </c>
      <c r="L37" s="105">
        <v>10620</v>
      </c>
    </row>
    <row r="38" spans="1:12" x14ac:dyDescent="0.3">
      <c r="B38" s="84"/>
      <c r="C38" s="84"/>
      <c r="D38" s="84"/>
      <c r="K38" s="104">
        <v>2509</v>
      </c>
      <c r="L38" s="105">
        <v>378</v>
      </c>
    </row>
    <row r="39" spans="1:12" x14ac:dyDescent="0.3">
      <c r="B39" s="84"/>
      <c r="C39" s="84"/>
      <c r="D39" s="84"/>
      <c r="K39" s="17"/>
      <c r="L39" s="157">
        <f>SUM(L19:L38)</f>
        <v>18325.96</v>
      </c>
    </row>
    <row r="40" spans="1:12" x14ac:dyDescent="0.3">
      <c r="B40" s="84"/>
      <c r="C40" s="84"/>
      <c r="D40" s="84"/>
    </row>
    <row r="41" spans="1:12" x14ac:dyDescent="0.3">
      <c r="B41" s="84"/>
      <c r="C41" s="84"/>
      <c r="D41" s="84"/>
    </row>
    <row r="42" spans="1:12" x14ac:dyDescent="0.3">
      <c r="B42" s="84"/>
      <c r="C42" s="84"/>
      <c r="D42" s="84"/>
      <c r="G42" s="85" t="s">
        <v>130</v>
      </c>
      <c r="K42" s="17"/>
      <c r="L42" s="110">
        <f>SUM(L16-L39)</f>
        <v>108090.54000000001</v>
      </c>
    </row>
    <row r="43" spans="1:12" x14ac:dyDescent="0.3">
      <c r="B43" s="84"/>
      <c r="C43" s="84"/>
      <c r="D43" s="84"/>
    </row>
    <row r="44" spans="1:12" x14ac:dyDescent="0.3">
      <c r="B44" s="84"/>
      <c r="C44" s="84"/>
      <c r="D44" s="84"/>
      <c r="H44" s="86"/>
      <c r="I44" s="86"/>
      <c r="J44" s="86"/>
    </row>
    <row r="45" spans="1:12" x14ac:dyDescent="0.3">
      <c r="B45" s="84"/>
      <c r="C45" s="84"/>
      <c r="D45" s="84"/>
      <c r="K45" s="17"/>
    </row>
    <row r="46" spans="1:12" x14ac:dyDescent="0.3">
      <c r="B46" s="84"/>
      <c r="C46" s="84"/>
      <c r="D46" s="84"/>
      <c r="G46" s="86"/>
      <c r="H46" s="86"/>
      <c r="I46" s="86"/>
      <c r="J46" s="86"/>
      <c r="K46" s="17"/>
    </row>
    <row r="47" spans="1:12" x14ac:dyDescent="0.3">
      <c r="B47" s="84"/>
      <c r="C47" s="84"/>
      <c r="D47" s="84"/>
      <c r="K47" s="17"/>
    </row>
    <row r="48" spans="1:12" x14ac:dyDescent="0.3">
      <c r="K48" s="101"/>
    </row>
    <row r="49" spans="1:5" x14ac:dyDescent="0.3">
      <c r="A49" s="90" t="s">
        <v>131</v>
      </c>
      <c r="B49" s="111" t="s">
        <v>227</v>
      </c>
      <c r="C49" s="112" t="s">
        <v>132</v>
      </c>
      <c r="D49" s="112" t="s">
        <v>133</v>
      </c>
      <c r="E49" s="113" t="s">
        <v>134</v>
      </c>
    </row>
    <row r="50" spans="1:5" x14ac:dyDescent="0.3">
      <c r="A50" s="85" t="s">
        <v>135</v>
      </c>
      <c r="B50" s="111"/>
      <c r="C50" s="111"/>
      <c r="D50" s="111"/>
      <c r="E50" s="114"/>
    </row>
    <row r="51" spans="1:5" x14ac:dyDescent="0.3">
      <c r="A51" s="86" t="s">
        <v>136</v>
      </c>
      <c r="B51" s="111">
        <v>236.16</v>
      </c>
      <c r="C51" s="111">
        <v>236.16</v>
      </c>
      <c r="D51" s="111"/>
      <c r="E51" s="115">
        <v>400</v>
      </c>
    </row>
    <row r="52" spans="1:5" x14ac:dyDescent="0.3">
      <c r="A52" s="86" t="s">
        <v>137</v>
      </c>
      <c r="B52" s="111">
        <v>6127.45</v>
      </c>
      <c r="C52" s="111">
        <v>6127.45</v>
      </c>
      <c r="D52" s="111"/>
      <c r="E52" s="115">
        <v>16300</v>
      </c>
    </row>
    <row r="53" spans="1:5" x14ac:dyDescent="0.3">
      <c r="A53" s="86" t="s">
        <v>138</v>
      </c>
      <c r="B53" s="111">
        <v>175</v>
      </c>
      <c r="C53" s="111">
        <v>175</v>
      </c>
      <c r="D53" s="111"/>
      <c r="E53" s="115">
        <v>420</v>
      </c>
    </row>
    <row r="54" spans="1:5" x14ac:dyDescent="0.3">
      <c r="A54" s="86" t="s">
        <v>139</v>
      </c>
      <c r="B54" s="111"/>
      <c r="C54" s="111"/>
      <c r="D54" s="111"/>
      <c r="E54" s="115">
        <v>200</v>
      </c>
    </row>
    <row r="55" spans="1:5" x14ac:dyDescent="0.3">
      <c r="A55" s="86" t="s">
        <v>228</v>
      </c>
      <c r="B55" s="111">
        <v>1506.95</v>
      </c>
      <c r="C55" s="111">
        <v>1506.95</v>
      </c>
      <c r="D55" s="111"/>
      <c r="E55" s="115">
        <v>4000</v>
      </c>
    </row>
    <row r="56" spans="1:5" x14ac:dyDescent="0.3">
      <c r="A56" s="86" t="s">
        <v>229</v>
      </c>
      <c r="B56" s="111">
        <v>378.45</v>
      </c>
      <c r="C56" s="111">
        <v>378.45</v>
      </c>
      <c r="D56" s="111"/>
      <c r="E56" s="115"/>
    </row>
    <row r="57" spans="1:5" x14ac:dyDescent="0.3">
      <c r="A57" s="86"/>
      <c r="B57" s="111"/>
      <c r="C57" s="111"/>
      <c r="D57" s="111"/>
      <c r="E57" s="115"/>
    </row>
    <row r="58" spans="1:5" x14ac:dyDescent="0.3">
      <c r="A58" s="85" t="s">
        <v>140</v>
      </c>
      <c r="B58" s="111"/>
      <c r="C58" s="111"/>
      <c r="D58" s="111"/>
      <c r="E58" s="115"/>
    </row>
    <row r="59" spans="1:5" x14ac:dyDescent="0.3">
      <c r="A59" s="86" t="s">
        <v>141</v>
      </c>
      <c r="B59" s="111">
        <v>63.45</v>
      </c>
      <c r="C59" s="111">
        <v>63.45</v>
      </c>
      <c r="D59" s="111"/>
      <c r="E59" s="115">
        <v>200</v>
      </c>
    </row>
    <row r="60" spans="1:5" x14ac:dyDescent="0.3">
      <c r="A60" s="86" t="s">
        <v>142</v>
      </c>
      <c r="B60" s="111">
        <v>504</v>
      </c>
      <c r="C60" s="111">
        <v>420</v>
      </c>
      <c r="D60" s="111">
        <v>84</v>
      </c>
      <c r="E60" s="115">
        <v>500</v>
      </c>
    </row>
    <row r="61" spans="1:5" x14ac:dyDescent="0.3">
      <c r="A61" s="86"/>
      <c r="B61" s="111"/>
      <c r="C61" s="111"/>
      <c r="D61" s="111"/>
      <c r="E61" s="115"/>
    </row>
    <row r="62" spans="1:5" x14ac:dyDescent="0.3">
      <c r="A62" s="85" t="s">
        <v>143</v>
      </c>
      <c r="B62" s="111"/>
      <c r="C62" s="111"/>
      <c r="D62" s="111"/>
      <c r="E62" s="115"/>
    </row>
    <row r="63" spans="1:5" x14ac:dyDescent="0.3">
      <c r="A63" s="86" t="s">
        <v>144</v>
      </c>
      <c r="B63" s="111">
        <v>160</v>
      </c>
      <c r="C63" s="111">
        <v>160</v>
      </c>
      <c r="D63" s="111"/>
      <c r="E63" s="115">
        <v>200</v>
      </c>
    </row>
    <row r="64" spans="1:5" x14ac:dyDescent="0.3">
      <c r="A64" s="86" t="s">
        <v>145</v>
      </c>
      <c r="B64" s="111">
        <v>378</v>
      </c>
      <c r="C64" s="111">
        <v>315</v>
      </c>
      <c r="D64" s="111">
        <v>63</v>
      </c>
      <c r="E64" s="115">
        <v>450</v>
      </c>
    </row>
    <row r="65" spans="1:5" x14ac:dyDescent="0.3">
      <c r="A65" s="86"/>
      <c r="B65" s="111"/>
      <c r="C65" s="111"/>
      <c r="D65" s="111"/>
      <c r="E65" s="115"/>
    </row>
    <row r="66" spans="1:5" x14ac:dyDescent="0.3">
      <c r="A66" s="85" t="s">
        <v>146</v>
      </c>
      <c r="B66" s="111"/>
      <c r="C66" s="111"/>
      <c r="D66" s="111"/>
      <c r="E66" s="115"/>
    </row>
    <row r="67" spans="1:5" x14ac:dyDescent="0.3">
      <c r="A67" s="86" t="s">
        <v>155</v>
      </c>
      <c r="B67" s="111">
        <v>38.69</v>
      </c>
      <c r="C67" s="111">
        <v>38.69</v>
      </c>
      <c r="D67" s="111"/>
      <c r="E67" s="115">
        <v>150</v>
      </c>
    </row>
    <row r="68" spans="1:5" x14ac:dyDescent="0.3">
      <c r="A68" s="86" t="s">
        <v>147</v>
      </c>
      <c r="B68" s="111">
        <v>656.62</v>
      </c>
      <c r="C68" s="111">
        <v>656.62</v>
      </c>
      <c r="D68" s="111"/>
      <c r="E68" s="115">
        <v>3500</v>
      </c>
    </row>
    <row r="69" spans="1:5" x14ac:dyDescent="0.3">
      <c r="A69" s="86" t="s">
        <v>148</v>
      </c>
      <c r="B69" s="111">
        <v>675.82</v>
      </c>
      <c r="C69" s="111">
        <v>675.82</v>
      </c>
      <c r="D69" s="111"/>
      <c r="E69" s="115">
        <v>700</v>
      </c>
    </row>
    <row r="70" spans="1:5" x14ac:dyDescent="0.3">
      <c r="A70" s="86" t="s">
        <v>149</v>
      </c>
      <c r="B70" s="111"/>
      <c r="C70" s="111"/>
      <c r="D70" s="111"/>
      <c r="E70" s="115"/>
    </row>
    <row r="71" spans="1:5" x14ac:dyDescent="0.3">
      <c r="A71" s="86" t="s">
        <v>150</v>
      </c>
      <c r="B71" s="111">
        <v>155</v>
      </c>
      <c r="C71" s="111">
        <v>155</v>
      </c>
      <c r="D71" s="111"/>
      <c r="E71" s="115">
        <v>150</v>
      </c>
    </row>
    <row r="72" spans="1:5" x14ac:dyDescent="0.3">
      <c r="A72" s="86" t="s">
        <v>151</v>
      </c>
      <c r="B72" s="111">
        <v>40</v>
      </c>
      <c r="C72" s="111">
        <v>40</v>
      </c>
      <c r="D72" s="111"/>
      <c r="E72" s="115">
        <v>150</v>
      </c>
    </row>
    <row r="73" spans="1:5" x14ac:dyDescent="0.3">
      <c r="A73" s="86" t="s">
        <v>152</v>
      </c>
      <c r="B73" s="111"/>
      <c r="C73" s="111"/>
      <c r="D73" s="111"/>
      <c r="E73" s="115"/>
    </row>
    <row r="74" spans="1:5" x14ac:dyDescent="0.3">
      <c r="A74" s="86" t="s">
        <v>153</v>
      </c>
      <c r="B74" s="111">
        <v>120</v>
      </c>
      <c r="C74" s="111">
        <v>100</v>
      </c>
      <c r="D74" s="111">
        <v>20</v>
      </c>
      <c r="E74" s="115">
        <v>140</v>
      </c>
    </row>
    <row r="75" spans="1:5" x14ac:dyDescent="0.3">
      <c r="A75" s="86" t="s">
        <v>154</v>
      </c>
      <c r="B75" s="111"/>
      <c r="C75" s="111"/>
      <c r="D75" s="111"/>
      <c r="E75" s="115"/>
    </row>
    <row r="76" spans="1:5" x14ac:dyDescent="0.3">
      <c r="A76" s="86"/>
      <c r="B76" s="111"/>
      <c r="C76" s="111"/>
      <c r="D76" s="111"/>
      <c r="E76" s="115"/>
    </row>
    <row r="77" spans="1:5" x14ac:dyDescent="0.3">
      <c r="A77" s="85" t="s">
        <v>156</v>
      </c>
      <c r="B77" s="111"/>
      <c r="C77" s="111"/>
      <c r="D77" s="111"/>
      <c r="E77" s="115"/>
    </row>
    <row r="78" spans="1:5" x14ac:dyDescent="0.3">
      <c r="A78" s="86" t="s">
        <v>157</v>
      </c>
      <c r="B78" s="111">
        <v>1039.1400000000001</v>
      </c>
      <c r="C78" s="111">
        <v>914</v>
      </c>
      <c r="D78" s="111">
        <v>125.14</v>
      </c>
      <c r="E78" s="115">
        <v>950</v>
      </c>
    </row>
    <row r="79" spans="1:5" x14ac:dyDescent="0.3">
      <c r="A79" s="86" t="s">
        <v>158</v>
      </c>
      <c r="B79" s="111"/>
      <c r="C79" s="111"/>
      <c r="D79" s="111"/>
      <c r="E79" s="115">
        <v>10</v>
      </c>
    </row>
    <row r="80" spans="1:5" x14ac:dyDescent="0.3">
      <c r="A80" s="86" t="s">
        <v>159</v>
      </c>
      <c r="B80" s="111"/>
      <c r="C80" s="111"/>
      <c r="D80" s="111"/>
      <c r="E80" s="115">
        <v>220</v>
      </c>
    </row>
    <row r="81" spans="1:5" x14ac:dyDescent="0.3">
      <c r="A81" s="86" t="s">
        <v>160</v>
      </c>
      <c r="B81" s="111">
        <v>52</v>
      </c>
      <c r="C81" s="111">
        <v>52</v>
      </c>
      <c r="D81" s="111"/>
      <c r="E81" s="115">
        <v>50</v>
      </c>
    </row>
    <row r="82" spans="1:5" x14ac:dyDescent="0.3">
      <c r="A82" s="86"/>
      <c r="B82" s="111"/>
      <c r="C82" s="111"/>
      <c r="D82" s="111"/>
      <c r="E82" s="115"/>
    </row>
    <row r="83" spans="1:5" x14ac:dyDescent="0.3">
      <c r="A83" s="85" t="s">
        <v>161</v>
      </c>
      <c r="B83" s="111"/>
      <c r="C83" s="111"/>
      <c r="D83" s="111"/>
      <c r="E83" s="115"/>
    </row>
    <row r="84" spans="1:5" x14ac:dyDescent="0.3">
      <c r="A84" s="116" t="s">
        <v>162</v>
      </c>
      <c r="B84" s="111"/>
      <c r="C84" s="111"/>
      <c r="D84" s="111"/>
      <c r="E84" s="115">
        <v>425</v>
      </c>
    </row>
    <row r="85" spans="1:5" x14ac:dyDescent="0.3">
      <c r="A85" s="86" t="s">
        <v>163</v>
      </c>
      <c r="B85" s="111"/>
      <c r="C85" s="111"/>
      <c r="D85" s="111"/>
      <c r="E85" s="115">
        <v>425</v>
      </c>
    </row>
    <row r="86" spans="1:5" x14ac:dyDescent="0.3">
      <c r="A86" s="86" t="s">
        <v>164</v>
      </c>
      <c r="B86" s="111"/>
      <c r="C86" s="111"/>
      <c r="D86" s="111"/>
      <c r="E86" s="115">
        <v>425</v>
      </c>
    </row>
    <row r="87" spans="1:5" x14ac:dyDescent="0.3">
      <c r="A87" s="86" t="s">
        <v>165</v>
      </c>
      <c r="B87" s="111"/>
      <c r="C87" s="111"/>
      <c r="D87" s="111"/>
      <c r="E87" s="115">
        <v>425</v>
      </c>
    </row>
    <row r="88" spans="1:5" x14ac:dyDescent="0.3">
      <c r="A88" s="86" t="s">
        <v>166</v>
      </c>
      <c r="B88" s="111"/>
      <c r="C88" s="111"/>
      <c r="D88" s="111"/>
      <c r="E88" s="115">
        <v>425</v>
      </c>
    </row>
    <row r="89" spans="1:5" x14ac:dyDescent="0.3">
      <c r="A89" s="86" t="s">
        <v>167</v>
      </c>
      <c r="B89" s="111"/>
      <c r="C89" s="111"/>
      <c r="D89" s="111"/>
      <c r="E89" s="115">
        <v>425</v>
      </c>
    </row>
    <row r="90" spans="1:5" x14ac:dyDescent="0.3">
      <c r="A90" s="86" t="s">
        <v>168</v>
      </c>
      <c r="B90" s="111"/>
      <c r="C90" s="111"/>
      <c r="D90" s="111"/>
      <c r="E90" s="115">
        <v>425</v>
      </c>
    </row>
    <row r="91" spans="1:5" x14ac:dyDescent="0.3">
      <c r="A91" s="86" t="s">
        <v>169</v>
      </c>
      <c r="B91" s="111"/>
      <c r="C91" s="111"/>
      <c r="D91" s="111"/>
      <c r="E91" s="115">
        <v>25</v>
      </c>
    </row>
    <row r="92" spans="1:5" x14ac:dyDescent="0.3">
      <c r="A92" s="86" t="s">
        <v>170</v>
      </c>
      <c r="B92" s="111"/>
      <c r="C92" s="111"/>
      <c r="D92" s="111"/>
      <c r="E92" s="115">
        <v>275</v>
      </c>
    </row>
    <row r="93" spans="1:5" x14ac:dyDescent="0.3">
      <c r="A93" s="86" t="s">
        <v>171</v>
      </c>
      <c r="B93" s="111"/>
      <c r="C93" s="111"/>
      <c r="D93" s="111"/>
      <c r="E93" s="115">
        <v>925</v>
      </c>
    </row>
    <row r="94" spans="1:5" x14ac:dyDescent="0.3">
      <c r="A94" s="86" t="s">
        <v>172</v>
      </c>
      <c r="B94" s="111"/>
      <c r="C94" s="111"/>
      <c r="D94" s="111"/>
      <c r="E94" s="115">
        <v>425</v>
      </c>
    </row>
    <row r="95" spans="1:5" x14ac:dyDescent="0.3">
      <c r="A95" s="86" t="s">
        <v>173</v>
      </c>
      <c r="B95" s="111">
        <v>120</v>
      </c>
      <c r="C95" s="111">
        <v>120</v>
      </c>
      <c r="D95" s="111"/>
      <c r="E95" s="115">
        <v>120</v>
      </c>
    </row>
    <row r="96" spans="1:5" x14ac:dyDescent="0.3">
      <c r="A96" s="86" t="s">
        <v>174</v>
      </c>
      <c r="B96" s="111">
        <v>120</v>
      </c>
      <c r="C96" s="111">
        <v>120</v>
      </c>
      <c r="D96" s="111"/>
      <c r="E96" s="115">
        <v>120</v>
      </c>
    </row>
    <row r="97" spans="1:9" x14ac:dyDescent="0.3">
      <c r="A97" s="86" t="s">
        <v>175</v>
      </c>
      <c r="B97" s="111">
        <v>12</v>
      </c>
      <c r="C97" s="111">
        <v>12</v>
      </c>
      <c r="D97" s="111"/>
      <c r="E97" s="115">
        <v>100</v>
      </c>
    </row>
    <row r="98" spans="1:9" x14ac:dyDescent="0.3">
      <c r="A98" s="86"/>
      <c r="B98" s="111"/>
      <c r="C98" s="111"/>
      <c r="D98" s="111"/>
      <c r="E98" s="115"/>
    </row>
    <row r="99" spans="1:9" x14ac:dyDescent="0.3">
      <c r="A99" s="86" t="s">
        <v>176</v>
      </c>
      <c r="B99" s="111"/>
      <c r="C99" s="111"/>
      <c r="E99" s="115">
        <v>600</v>
      </c>
    </row>
    <row r="100" spans="1:9" x14ac:dyDescent="0.3">
      <c r="A100" s="86" t="s">
        <v>177</v>
      </c>
      <c r="B100" s="111"/>
      <c r="C100" s="111"/>
      <c r="E100" s="115">
        <v>500</v>
      </c>
    </row>
    <row r="101" spans="1:9" x14ac:dyDescent="0.3">
      <c r="A101" s="86" t="s">
        <v>232</v>
      </c>
      <c r="B101" s="111"/>
      <c r="C101" s="111"/>
      <c r="E101" s="115">
        <v>600</v>
      </c>
    </row>
    <row r="102" spans="1:9" x14ac:dyDescent="0.3">
      <c r="A102" s="86"/>
      <c r="B102" s="111"/>
      <c r="C102" s="111"/>
      <c r="E102" s="115"/>
    </row>
    <row r="103" spans="1:9" x14ac:dyDescent="0.3">
      <c r="A103" s="85" t="s">
        <v>178</v>
      </c>
      <c r="B103" s="111"/>
      <c r="C103" s="111"/>
      <c r="D103" s="111"/>
      <c r="E103" s="115"/>
    </row>
    <row r="104" spans="1:9" x14ac:dyDescent="0.3">
      <c r="A104" s="86" t="s">
        <v>233</v>
      </c>
      <c r="B104" s="111">
        <v>161.26</v>
      </c>
      <c r="C104" s="111">
        <v>134.38</v>
      </c>
      <c r="D104" s="111">
        <v>26.88</v>
      </c>
      <c r="E104" s="115">
        <v>300</v>
      </c>
      <c r="H104" s="111"/>
      <c r="I104" s="111"/>
    </row>
    <row r="105" spans="1:9" x14ac:dyDescent="0.3">
      <c r="A105" s="86" t="s">
        <v>179</v>
      </c>
      <c r="B105" s="111">
        <v>240</v>
      </c>
      <c r="C105" s="111">
        <v>200</v>
      </c>
      <c r="D105" s="111">
        <v>40</v>
      </c>
      <c r="E105" s="115">
        <v>300</v>
      </c>
    </row>
    <row r="106" spans="1:9" x14ac:dyDescent="0.3">
      <c r="A106" s="86" t="s">
        <v>180</v>
      </c>
      <c r="B106" s="111"/>
      <c r="C106" s="111"/>
      <c r="D106" s="111"/>
      <c r="E106" s="115"/>
    </row>
    <row r="107" spans="1:9" x14ac:dyDescent="0.3">
      <c r="A107" s="86" t="s">
        <v>181</v>
      </c>
      <c r="B107" s="111">
        <v>77.95</v>
      </c>
      <c r="C107" s="111">
        <v>64.95</v>
      </c>
      <c r="D107" s="111">
        <v>13</v>
      </c>
      <c r="E107" s="115">
        <v>220</v>
      </c>
    </row>
    <row r="108" spans="1:9" x14ac:dyDescent="0.3">
      <c r="A108" s="86" t="s">
        <v>182</v>
      </c>
      <c r="B108" s="111">
        <v>250</v>
      </c>
      <c r="C108" s="111">
        <v>250</v>
      </c>
      <c r="D108" s="111"/>
      <c r="E108" s="115">
        <v>500</v>
      </c>
    </row>
    <row r="109" spans="1:9" x14ac:dyDescent="0.3">
      <c r="A109" s="86" t="s">
        <v>183</v>
      </c>
      <c r="B109" s="111">
        <v>60</v>
      </c>
      <c r="C109" s="111">
        <v>50</v>
      </c>
      <c r="D109" s="111">
        <v>10</v>
      </c>
      <c r="E109" s="115">
        <v>220</v>
      </c>
    </row>
    <row r="110" spans="1:9" x14ac:dyDescent="0.3">
      <c r="E110" s="115"/>
    </row>
    <row r="111" spans="1:9" x14ac:dyDescent="0.3">
      <c r="A111" s="85" t="s">
        <v>184</v>
      </c>
      <c r="B111" s="111"/>
      <c r="C111" s="111"/>
      <c r="D111" s="111"/>
      <c r="E111" s="115"/>
    </row>
    <row r="112" spans="1:9" x14ac:dyDescent="0.3">
      <c r="A112" s="86" t="s">
        <v>185</v>
      </c>
      <c r="B112" s="111">
        <v>900</v>
      </c>
      <c r="C112" s="111">
        <v>750</v>
      </c>
      <c r="D112" s="111">
        <v>150</v>
      </c>
      <c r="E112" s="115">
        <v>1800</v>
      </c>
    </row>
    <row r="113" spans="1:5" x14ac:dyDescent="0.3">
      <c r="A113" s="86" t="s">
        <v>186</v>
      </c>
      <c r="B113" s="111"/>
      <c r="C113" s="111"/>
      <c r="D113" s="111"/>
      <c r="E113" s="115"/>
    </row>
    <row r="114" spans="1:5" x14ac:dyDescent="0.3">
      <c r="A114" s="86" t="s">
        <v>187</v>
      </c>
      <c r="B114" s="111">
        <v>3382.5</v>
      </c>
      <c r="C114" s="111">
        <v>3382.5</v>
      </c>
      <c r="D114" s="111"/>
      <c r="E114" s="115">
        <v>5032.5</v>
      </c>
    </row>
    <row r="115" spans="1:5" x14ac:dyDescent="0.3">
      <c r="A115" s="86" t="s">
        <v>188</v>
      </c>
      <c r="B115" s="111">
        <v>225</v>
      </c>
      <c r="C115" s="111">
        <v>225</v>
      </c>
      <c r="D115" s="111"/>
      <c r="E115" s="115">
        <v>360</v>
      </c>
    </row>
    <row r="116" spans="1:5" x14ac:dyDescent="0.3">
      <c r="A116" s="86" t="s">
        <v>234</v>
      </c>
      <c r="B116" s="111">
        <v>533.59</v>
      </c>
      <c r="C116" s="111">
        <v>444.66</v>
      </c>
      <c r="D116" s="111">
        <v>88.93</v>
      </c>
      <c r="E116" s="115">
        <v>200</v>
      </c>
    </row>
    <row r="117" spans="1:5" x14ac:dyDescent="0.3">
      <c r="A117" s="86" t="s">
        <v>189</v>
      </c>
      <c r="B117" s="111"/>
      <c r="C117" s="111"/>
      <c r="D117" s="111"/>
      <c r="E117" s="115">
        <v>200</v>
      </c>
    </row>
    <row r="118" spans="1:5" x14ac:dyDescent="0.3">
      <c r="A118" s="86" t="s">
        <v>190</v>
      </c>
      <c r="B118" s="111"/>
      <c r="C118" s="111"/>
      <c r="D118" s="111"/>
      <c r="E118" s="115">
        <v>100</v>
      </c>
    </row>
    <row r="119" spans="1:5" x14ac:dyDescent="0.3">
      <c r="A119" s="86" t="s">
        <v>191</v>
      </c>
      <c r="B119" s="111"/>
      <c r="C119" s="111"/>
      <c r="D119" s="111"/>
      <c r="E119" s="115"/>
    </row>
    <row r="120" spans="1:5" x14ac:dyDescent="0.3">
      <c r="A120" s="86" t="s">
        <v>192</v>
      </c>
      <c r="B120" s="111"/>
      <c r="C120" s="111"/>
      <c r="D120" s="111"/>
      <c r="E120" s="115"/>
    </row>
    <row r="121" spans="1:5" x14ac:dyDescent="0.3">
      <c r="A121" s="86" t="s">
        <v>193</v>
      </c>
      <c r="B121" s="111"/>
      <c r="C121" s="111"/>
      <c r="D121" s="111"/>
      <c r="E121" s="115"/>
    </row>
    <row r="122" spans="1:5" x14ac:dyDescent="0.3">
      <c r="A122" s="86" t="s">
        <v>194</v>
      </c>
      <c r="B122" s="111"/>
      <c r="C122" s="111"/>
      <c r="D122" s="111"/>
      <c r="E122" s="115">
        <v>300</v>
      </c>
    </row>
    <row r="123" spans="1:5" x14ac:dyDescent="0.3">
      <c r="A123" s="86" t="s">
        <v>195</v>
      </c>
      <c r="B123" s="111"/>
      <c r="C123" s="111"/>
      <c r="D123" s="111"/>
      <c r="E123" s="115">
        <v>100</v>
      </c>
    </row>
    <row r="124" spans="1:5" x14ac:dyDescent="0.3">
      <c r="A124" s="86" t="s">
        <v>196</v>
      </c>
      <c r="B124" s="111">
        <v>100</v>
      </c>
      <c r="C124" s="111">
        <v>100</v>
      </c>
      <c r="D124" s="111"/>
      <c r="E124" s="115">
        <v>400</v>
      </c>
    </row>
    <row r="125" spans="1:5" x14ac:dyDescent="0.3">
      <c r="E125" s="115"/>
    </row>
    <row r="126" spans="1:5" x14ac:dyDescent="0.3">
      <c r="A126" s="85" t="s">
        <v>197</v>
      </c>
      <c r="B126" s="111"/>
      <c r="C126" s="111"/>
      <c r="D126" s="111"/>
      <c r="E126" s="115"/>
    </row>
    <row r="127" spans="1:5" x14ac:dyDescent="0.3">
      <c r="A127" s="86" t="s">
        <v>198</v>
      </c>
      <c r="B127" s="111">
        <v>29</v>
      </c>
      <c r="C127" s="111">
        <v>29</v>
      </c>
      <c r="D127" s="111"/>
      <c r="E127" s="115">
        <v>200</v>
      </c>
    </row>
    <row r="128" spans="1:5" x14ac:dyDescent="0.3">
      <c r="A128" s="86" t="s">
        <v>199</v>
      </c>
      <c r="B128" s="111">
        <v>126</v>
      </c>
      <c r="C128" s="111">
        <v>126</v>
      </c>
      <c r="D128" s="111"/>
      <c r="E128" s="115"/>
    </row>
    <row r="129" spans="1:5" x14ac:dyDescent="0.3">
      <c r="A129" s="86"/>
      <c r="B129" s="111"/>
      <c r="C129" s="111"/>
      <c r="D129" s="111"/>
      <c r="E129" s="115"/>
    </row>
    <row r="130" spans="1:5" x14ac:dyDescent="0.3">
      <c r="A130" s="85" t="s">
        <v>200</v>
      </c>
      <c r="B130" s="111"/>
      <c r="C130" s="111"/>
      <c r="D130" s="111"/>
      <c r="E130" s="115"/>
    </row>
    <row r="131" spans="1:5" x14ac:dyDescent="0.3">
      <c r="A131" s="86" t="s">
        <v>201</v>
      </c>
      <c r="B131" s="111"/>
      <c r="C131" s="111"/>
      <c r="D131" s="111"/>
      <c r="E131" s="115"/>
    </row>
    <row r="132" spans="1:5" x14ac:dyDescent="0.3">
      <c r="A132" s="86" t="s">
        <v>202</v>
      </c>
      <c r="B132" s="111"/>
      <c r="C132" s="111"/>
      <c r="D132" s="111"/>
      <c r="E132" s="115">
        <v>200</v>
      </c>
    </row>
    <row r="133" spans="1:5" x14ac:dyDescent="0.3">
      <c r="A133" s="86" t="s">
        <v>203</v>
      </c>
      <c r="B133" s="111"/>
      <c r="C133" s="111"/>
      <c r="D133" s="111"/>
      <c r="E133" s="115"/>
    </row>
    <row r="134" spans="1:5" x14ac:dyDescent="0.3">
      <c r="A134" s="86" t="s">
        <v>204</v>
      </c>
      <c r="B134" s="111"/>
      <c r="C134" s="111"/>
      <c r="D134" s="111"/>
      <c r="E134" s="115"/>
    </row>
    <row r="135" spans="1:5" x14ac:dyDescent="0.3">
      <c r="A135" s="86" t="s">
        <v>235</v>
      </c>
      <c r="B135" s="111"/>
      <c r="C135" s="111"/>
      <c r="D135" s="111"/>
      <c r="E135" s="115">
        <v>50</v>
      </c>
    </row>
    <row r="136" spans="1:5" x14ac:dyDescent="0.3">
      <c r="A136" s="86" t="s">
        <v>236</v>
      </c>
      <c r="B136" s="111"/>
      <c r="C136" s="111"/>
      <c r="D136" s="111"/>
      <c r="E136" s="115">
        <v>50</v>
      </c>
    </row>
    <row r="137" spans="1:5" x14ac:dyDescent="0.3">
      <c r="A137" s="86" t="s">
        <v>205</v>
      </c>
      <c r="B137" s="111"/>
      <c r="C137" s="111"/>
      <c r="D137" s="111"/>
      <c r="E137" s="115">
        <v>40</v>
      </c>
    </row>
    <row r="138" spans="1:5" x14ac:dyDescent="0.3">
      <c r="A138" s="86" t="s">
        <v>206</v>
      </c>
      <c r="B138" s="111">
        <v>60</v>
      </c>
      <c r="C138" s="111">
        <v>50</v>
      </c>
      <c r="D138" s="111">
        <v>10</v>
      </c>
      <c r="E138" s="115">
        <v>150</v>
      </c>
    </row>
    <row r="139" spans="1:5" x14ac:dyDescent="0.3">
      <c r="A139" s="86" t="s">
        <v>207</v>
      </c>
      <c r="B139" s="111"/>
      <c r="C139" s="111"/>
      <c r="D139" s="111"/>
      <c r="E139" s="115"/>
    </row>
    <row r="140" spans="1:5" x14ac:dyDescent="0.3">
      <c r="A140" s="86" t="s">
        <v>208</v>
      </c>
      <c r="B140" s="111"/>
      <c r="C140" s="111"/>
      <c r="D140" s="111"/>
      <c r="E140" s="115"/>
    </row>
    <row r="141" spans="1:5" x14ac:dyDescent="0.3">
      <c r="A141" s="86" t="s">
        <v>209</v>
      </c>
      <c r="B141" s="111"/>
      <c r="C141" s="111"/>
      <c r="D141" s="111"/>
      <c r="E141" s="115">
        <v>3000</v>
      </c>
    </row>
    <row r="142" spans="1:5" x14ac:dyDescent="0.3">
      <c r="A142" s="86" t="s">
        <v>210</v>
      </c>
      <c r="B142" s="111"/>
      <c r="C142" s="111"/>
      <c r="D142" s="117"/>
      <c r="E142" s="115"/>
    </row>
    <row r="143" spans="1:5" x14ac:dyDescent="0.3">
      <c r="A143" s="86" t="s">
        <v>211</v>
      </c>
      <c r="B143" s="111"/>
      <c r="C143" s="111"/>
      <c r="D143" s="111"/>
      <c r="E143" s="115"/>
    </row>
    <row r="144" spans="1:5" x14ac:dyDescent="0.3">
      <c r="A144" s="86" t="s">
        <v>212</v>
      </c>
      <c r="B144" s="111"/>
      <c r="C144" s="111"/>
      <c r="D144" s="111"/>
      <c r="E144" s="115">
        <v>442</v>
      </c>
    </row>
    <row r="145" spans="1:8" x14ac:dyDescent="0.3">
      <c r="A145" s="86" t="s">
        <v>38</v>
      </c>
      <c r="B145" s="111"/>
      <c r="C145" s="111"/>
      <c r="D145" s="111"/>
      <c r="E145" s="115"/>
    </row>
    <row r="146" spans="1:8" x14ac:dyDescent="0.3">
      <c r="A146" s="86" t="s">
        <v>213</v>
      </c>
      <c r="B146" s="111"/>
      <c r="C146" s="111"/>
      <c r="D146" s="111"/>
      <c r="E146" s="115" t="s">
        <v>277</v>
      </c>
    </row>
    <row r="147" spans="1:8" x14ac:dyDescent="0.3">
      <c r="A147" s="86" t="s">
        <v>214</v>
      </c>
      <c r="B147" s="111"/>
      <c r="C147" s="111"/>
      <c r="D147" s="111"/>
      <c r="E147" s="118">
        <v>100</v>
      </c>
    </row>
    <row r="148" spans="1:8" x14ac:dyDescent="0.3">
      <c r="A148" s="86" t="s">
        <v>215</v>
      </c>
      <c r="B148" s="111"/>
      <c r="C148" s="111"/>
      <c r="D148" s="111"/>
      <c r="E148" s="115"/>
    </row>
    <row r="149" spans="1:8" x14ac:dyDescent="0.3">
      <c r="A149" s="86" t="s">
        <v>216</v>
      </c>
      <c r="B149" s="111"/>
      <c r="C149" s="111"/>
      <c r="D149" s="111"/>
      <c r="E149" s="115"/>
    </row>
    <row r="150" spans="1:8" x14ac:dyDescent="0.3">
      <c r="A150" s="86" t="s">
        <v>217</v>
      </c>
      <c r="B150" s="111"/>
      <c r="C150" s="111"/>
      <c r="D150" s="111"/>
      <c r="E150" s="115"/>
    </row>
    <row r="151" spans="1:8" x14ac:dyDescent="0.3">
      <c r="A151" s="86" t="s">
        <v>237</v>
      </c>
      <c r="B151" s="111"/>
      <c r="C151" s="111"/>
      <c r="D151" s="111"/>
      <c r="E151" s="115"/>
      <c r="H151" s="119"/>
    </row>
    <row r="152" spans="1:8" x14ac:dyDescent="0.3">
      <c r="A152" s="86" t="s">
        <v>238</v>
      </c>
      <c r="B152" s="111"/>
      <c r="C152" s="111"/>
      <c r="D152" s="111"/>
      <c r="E152" s="115">
        <v>1000</v>
      </c>
      <c r="H152" s="119"/>
    </row>
    <row r="153" spans="1:8" x14ac:dyDescent="0.3">
      <c r="A153" s="86" t="s">
        <v>218</v>
      </c>
      <c r="B153" s="111"/>
      <c r="C153" s="111"/>
      <c r="D153" s="111"/>
      <c r="E153" s="115">
        <v>100</v>
      </c>
    </row>
    <row r="154" spans="1:8" x14ac:dyDescent="0.3">
      <c r="A154" s="120" t="s">
        <v>219</v>
      </c>
      <c r="B154" s="121"/>
      <c r="C154" s="121"/>
      <c r="D154" s="111"/>
      <c r="E154" s="115"/>
    </row>
    <row r="155" spans="1:8" x14ac:dyDescent="0.3">
      <c r="A155" s="85" t="s">
        <v>220</v>
      </c>
      <c r="B155" s="122">
        <f>SUM(B51:B154)</f>
        <v>18704.030000000002</v>
      </c>
      <c r="C155" s="122">
        <f t="shared" ref="C155:E155" si="0">SUM(C51:C154)</f>
        <v>18073.080000000002</v>
      </c>
      <c r="D155" s="122">
        <f t="shared" si="0"/>
        <v>630.95000000000005</v>
      </c>
      <c r="E155" s="122">
        <f t="shared" si="0"/>
        <v>50719.5</v>
      </c>
    </row>
    <row r="156" spans="1:8" x14ac:dyDescent="0.3">
      <c r="A156" s="85"/>
      <c r="B156" s="122"/>
      <c r="C156" s="122"/>
      <c r="D156" s="122"/>
      <c r="E156" s="122"/>
    </row>
    <row r="157" spans="1:8" x14ac:dyDescent="0.3">
      <c r="A157" s="135"/>
      <c r="B157" s="136"/>
      <c r="C157" s="136"/>
      <c r="D157" s="137"/>
      <c r="E157" s="137"/>
    </row>
    <row r="158" spans="1:8" x14ac:dyDescent="0.3">
      <c r="A158" s="85" t="s">
        <v>221</v>
      </c>
      <c r="B158" s="111"/>
      <c r="C158" s="111"/>
      <c r="D158" s="111"/>
      <c r="E158" s="123"/>
    </row>
    <row r="159" spans="1:8" x14ac:dyDescent="0.3">
      <c r="A159" s="127" t="s">
        <v>239</v>
      </c>
      <c r="B159" s="111"/>
      <c r="C159" s="111"/>
      <c r="D159" s="111"/>
      <c r="E159" s="115"/>
    </row>
    <row r="160" spans="1:8" x14ac:dyDescent="0.3">
      <c r="A160" s="86" t="s">
        <v>240</v>
      </c>
      <c r="B160" s="89"/>
      <c r="C160" s="111"/>
      <c r="D160" s="111"/>
      <c r="E160" s="115"/>
    </row>
    <row r="161" spans="1:5" x14ac:dyDescent="0.3">
      <c r="A161" s="86" t="s">
        <v>28</v>
      </c>
      <c r="B161" s="89"/>
      <c r="C161" s="111"/>
      <c r="D161" s="111"/>
      <c r="E161" s="115"/>
    </row>
    <row r="162" spans="1:5" x14ac:dyDescent="0.3">
      <c r="A162" s="86"/>
      <c r="B162" s="86"/>
      <c r="E162" s="124"/>
    </row>
    <row r="163" spans="1:5" x14ac:dyDescent="0.3">
      <c r="A163" s="85" t="s">
        <v>78</v>
      </c>
      <c r="B163" s="86"/>
      <c r="E163" s="124"/>
    </row>
    <row r="164" spans="1:5" x14ac:dyDescent="0.3">
      <c r="A164" s="86" t="s">
        <v>39</v>
      </c>
      <c r="B164" s="131">
        <v>655.82</v>
      </c>
      <c r="C164" s="117">
        <v>655.82</v>
      </c>
      <c r="E164" s="124"/>
    </row>
    <row r="165" spans="1:5" x14ac:dyDescent="0.3">
      <c r="A165" s="86" t="s">
        <v>222</v>
      </c>
      <c r="B165" s="86"/>
      <c r="E165" s="124"/>
    </row>
    <row r="166" spans="1:5" x14ac:dyDescent="0.3">
      <c r="A166" s="86" t="s">
        <v>250</v>
      </c>
      <c r="B166" s="86"/>
      <c r="E166" s="130">
        <v>200</v>
      </c>
    </row>
    <row r="167" spans="1:5" x14ac:dyDescent="0.3">
      <c r="A167" s="86"/>
      <c r="B167" s="86"/>
      <c r="E167" s="129"/>
    </row>
    <row r="168" spans="1:5" x14ac:dyDescent="0.3">
      <c r="A168" s="85" t="s">
        <v>241</v>
      </c>
      <c r="B168" s="86"/>
      <c r="E168" s="124"/>
    </row>
    <row r="169" spans="1:5" x14ac:dyDescent="0.3">
      <c r="A169" s="86" t="s">
        <v>19</v>
      </c>
      <c r="B169" s="86"/>
      <c r="E169" s="124"/>
    </row>
    <row r="170" spans="1:5" x14ac:dyDescent="0.3">
      <c r="A170" s="86" t="s">
        <v>223</v>
      </c>
      <c r="B170" s="89"/>
      <c r="C170" s="111"/>
      <c r="D170" s="111"/>
      <c r="E170" s="115"/>
    </row>
    <row r="171" spans="1:5" x14ac:dyDescent="0.3">
      <c r="A171" s="86"/>
      <c r="B171" s="89"/>
      <c r="C171" s="111"/>
      <c r="D171" s="111"/>
      <c r="E171" s="115"/>
    </row>
    <row r="172" spans="1:5" x14ac:dyDescent="0.3">
      <c r="A172" s="85" t="s">
        <v>242</v>
      </c>
      <c r="B172" s="89"/>
      <c r="C172" s="111"/>
      <c r="D172" s="111"/>
      <c r="E172" s="115"/>
    </row>
    <row r="173" spans="1:5" x14ac:dyDescent="0.3">
      <c r="A173" s="86" t="s">
        <v>224</v>
      </c>
      <c r="B173" s="89"/>
      <c r="C173" s="111"/>
      <c r="D173" s="111"/>
      <c r="E173" s="115"/>
    </row>
    <row r="174" spans="1:5" x14ac:dyDescent="0.3">
      <c r="A174" s="86" t="s">
        <v>225</v>
      </c>
      <c r="B174" s="89">
        <v>10620</v>
      </c>
      <c r="C174" s="111">
        <v>10620</v>
      </c>
      <c r="D174" s="111"/>
      <c r="E174" s="115"/>
    </row>
    <row r="175" spans="1:5" x14ac:dyDescent="0.3">
      <c r="A175" s="86"/>
      <c r="B175" s="89"/>
      <c r="C175" s="111"/>
      <c r="D175" s="111"/>
      <c r="E175" s="115"/>
    </row>
    <row r="176" spans="1:5" x14ac:dyDescent="0.3">
      <c r="A176" s="85" t="s">
        <v>243</v>
      </c>
      <c r="B176" s="89"/>
      <c r="C176" s="111"/>
      <c r="D176" s="111"/>
      <c r="E176" s="115"/>
    </row>
    <row r="177" spans="1:5" x14ac:dyDescent="0.3">
      <c r="A177" s="86" t="s">
        <v>244</v>
      </c>
      <c r="B177" s="89"/>
      <c r="C177" s="111"/>
      <c r="D177" s="111"/>
      <c r="E177" s="115"/>
    </row>
    <row r="178" spans="1:5" x14ac:dyDescent="0.3">
      <c r="A178" s="86" t="s">
        <v>245</v>
      </c>
      <c r="B178" s="89"/>
      <c r="C178" s="111"/>
      <c r="D178" s="111"/>
      <c r="E178" s="115"/>
    </row>
    <row r="179" spans="1:5" x14ac:dyDescent="0.3">
      <c r="A179" s="86" t="s">
        <v>246</v>
      </c>
      <c r="B179" s="89"/>
      <c r="C179" s="117"/>
      <c r="D179" s="117"/>
      <c r="E179" s="115"/>
    </row>
    <row r="180" spans="1:5" x14ac:dyDescent="0.3">
      <c r="A180" s="86"/>
      <c r="B180" s="88"/>
      <c r="C180" s="122"/>
      <c r="D180" s="122"/>
      <c r="E180" s="115"/>
    </row>
    <row r="181" spans="1:5" x14ac:dyDescent="0.3">
      <c r="A181" s="85" t="s">
        <v>247</v>
      </c>
      <c r="B181" s="86"/>
      <c r="C181" s="117"/>
      <c r="D181" s="117"/>
      <c r="E181" s="115"/>
    </row>
    <row r="182" spans="1:5" x14ac:dyDescent="0.3">
      <c r="A182" s="86" t="s">
        <v>248</v>
      </c>
      <c r="B182" s="86"/>
      <c r="C182" s="117"/>
      <c r="D182" s="125"/>
      <c r="E182" s="115"/>
    </row>
    <row r="183" spans="1:5" x14ac:dyDescent="0.3">
      <c r="A183" s="86"/>
      <c r="B183" s="86"/>
    </row>
    <row r="184" spans="1:5" x14ac:dyDescent="0.3">
      <c r="A184" s="85" t="s">
        <v>249</v>
      </c>
      <c r="B184" s="128">
        <f>SUM(B164:B181)</f>
        <v>11275.82</v>
      </c>
      <c r="C184" s="128">
        <f t="shared" ref="C184:E184" si="1">SUM(C164:C181)</f>
        <v>11275.82</v>
      </c>
      <c r="D184" s="128">
        <f t="shared" si="1"/>
        <v>0</v>
      </c>
      <c r="E184" s="128">
        <f t="shared" si="1"/>
        <v>200</v>
      </c>
    </row>
    <row r="185" spans="1:5" x14ac:dyDescent="0.3">
      <c r="A185" s="86"/>
      <c r="B185" s="86"/>
      <c r="C185" s="86"/>
      <c r="D185" s="86"/>
      <c r="E185" s="86"/>
    </row>
    <row r="186" spans="1:5" x14ac:dyDescent="0.3">
      <c r="A186" s="86"/>
      <c r="B186" s="86"/>
      <c r="C186" s="86"/>
      <c r="D186" s="86"/>
      <c r="E186" s="86"/>
    </row>
    <row r="187" spans="1:5" x14ac:dyDescent="0.3">
      <c r="A187" s="106" t="s">
        <v>251</v>
      </c>
      <c r="B187" s="132">
        <f>SUM(B184+B155)</f>
        <v>29979.850000000002</v>
      </c>
      <c r="C187" s="132">
        <f>SUM(C184+C155)</f>
        <v>29348.9</v>
      </c>
      <c r="D187" s="132">
        <f>SUM(D184+D155)</f>
        <v>630.95000000000005</v>
      </c>
      <c r="E187" s="132">
        <f>SUM(E184+E155)</f>
        <v>50919.5</v>
      </c>
    </row>
    <row r="188" spans="1:5" x14ac:dyDescent="0.3">
      <c r="A188" s="86"/>
      <c r="B188" s="86"/>
      <c r="C188" s="86"/>
      <c r="D188" s="86"/>
      <c r="E188" s="86"/>
    </row>
    <row r="189" spans="1:5" x14ac:dyDescent="0.3">
      <c r="A189" s="86"/>
      <c r="B189" s="86"/>
      <c r="C189" s="86"/>
      <c r="D189" s="86"/>
      <c r="E189" s="133">
        <v>50920</v>
      </c>
    </row>
    <row r="190" spans="1:5" x14ac:dyDescent="0.3">
      <c r="E190" s="134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April 2025</vt:lpstr>
      <vt:lpstr>May 2025</vt:lpstr>
      <vt:lpstr>Recon May 2025</vt:lpstr>
      <vt:lpstr>June 2025</vt:lpstr>
      <vt:lpstr>Recon June 2025</vt:lpstr>
      <vt:lpstr>July 2025</vt:lpstr>
      <vt:lpstr>Recon Jul 2025</vt:lpstr>
      <vt:lpstr>August 2025</vt:lpstr>
      <vt:lpstr>Recon August 2025</vt:lpstr>
      <vt:lpstr>Recon end August</vt:lpstr>
      <vt:lpstr>September 2025</vt:lpstr>
      <vt:lpstr>Recon end of Sept</vt:lpstr>
      <vt:lpstr>October 2025</vt:lpstr>
      <vt:lpstr>November 2025</vt:lpstr>
      <vt:lpstr>Rec end November</vt:lpstr>
      <vt:lpstr>December 2025</vt:lpstr>
      <vt:lpstr>Rec end December</vt:lpstr>
      <vt:lpstr>January 2026</vt:lpstr>
      <vt:lpstr>Rec end Jan</vt:lpstr>
      <vt:lpstr>February 2026</vt:lpstr>
      <vt:lpstr>Rec end February</vt:lpstr>
      <vt:lpstr>March 2026</vt:lpstr>
      <vt:lpstr>Rec 19th March 2026</vt:lpstr>
      <vt:lpstr>31st March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Brixton Parish Council</dc:creator>
  <cp:lastModifiedBy>Kirstie Aldridge - Clerk Brixton Parish Council</cp:lastModifiedBy>
  <cp:lastPrinted>2026-04-01T16:23:09Z</cp:lastPrinted>
  <dcterms:created xsi:type="dcterms:W3CDTF">2025-04-27T23:30:32Z</dcterms:created>
  <dcterms:modified xsi:type="dcterms:W3CDTF">2026-06-02T17:26:31Z</dcterms:modified>
</cp:coreProperties>
</file>