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inance\"/>
    </mc:Choice>
  </mc:AlternateContent>
  <xr:revisionPtr revIDLastSave="0" documentId="13_ncr:1_{E69B7AC7-6096-45BA-9B2E-A2B8B8A84F39}" xr6:coauthVersionLast="47" xr6:coauthVersionMax="47" xr10:uidLastSave="{00000000-0000-0000-0000-000000000000}"/>
  <bookViews>
    <workbookView xWindow="-108" yWindow="-108" windowWidth="23256" windowHeight="12456" firstSheet="18" activeTab="22" xr2:uid="{FB3BAF77-A4BF-44DB-A9CE-47440AC98E0C}"/>
  </bookViews>
  <sheets>
    <sheet name="April 2024" sheetId="1" r:id="rId1"/>
    <sheet name="May 2024" sheetId="2" r:id="rId2"/>
    <sheet name="June 2024" sheetId="3" r:id="rId3"/>
    <sheet name="End of June reconcil" sheetId="4" r:id="rId4"/>
    <sheet name="End of June reconcil new templa" sheetId="6" r:id="rId5"/>
    <sheet name="July 2024" sheetId="5" r:id="rId6"/>
    <sheet name="August 2024" sheetId="7" r:id="rId7"/>
    <sheet name="End August reconc" sheetId="8" r:id="rId8"/>
    <sheet name="September 2024" sheetId="9" r:id="rId9"/>
    <sheet name="End of September" sheetId="10" r:id="rId10"/>
    <sheet name="October 2024" sheetId="11" r:id="rId11"/>
    <sheet name="End of October 2024" sheetId="12" r:id="rId12"/>
    <sheet name="November 2024" sheetId="13" r:id="rId13"/>
    <sheet name="End of November 2024" sheetId="14" r:id="rId14"/>
    <sheet name="December 2024" sheetId="15" r:id="rId15"/>
    <sheet name="End of December 2024" sheetId="16" r:id="rId16"/>
    <sheet name="January 2025" sheetId="17" r:id="rId17"/>
    <sheet name="End of January 2025" sheetId="18" r:id="rId18"/>
    <sheet name="February 2025" sheetId="19" r:id="rId19"/>
    <sheet name="End of February 2025" sheetId="20" r:id="rId20"/>
    <sheet name="March 2025" sheetId="21" r:id="rId21"/>
    <sheet name="26th March 2025" sheetId="22" r:id="rId22"/>
    <sheet name="End of year - 31st March 2025" sheetId="2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3" l="1"/>
  <c r="B177" i="23"/>
  <c r="B153" i="23"/>
  <c r="E153" i="23"/>
  <c r="E177" i="23" s="1"/>
  <c r="D153" i="23"/>
  <c r="D177" i="23" s="1"/>
  <c r="C153" i="23"/>
  <c r="C177" i="23" s="1"/>
  <c r="B28" i="23"/>
  <c r="B34" i="23" s="1"/>
  <c r="L3" i="23" s="1"/>
  <c r="L4" i="23" s="1"/>
  <c r="L16" i="23"/>
  <c r="B176" i="22"/>
  <c r="B152" i="22"/>
  <c r="L35" i="22"/>
  <c r="B27" i="22"/>
  <c r="E176" i="22"/>
  <c r="C152" i="22"/>
  <c r="C176" i="22" s="1"/>
  <c r="D152" i="22"/>
  <c r="D176" i="22" s="1"/>
  <c r="E152" i="22"/>
  <c r="L6" i="23" l="1"/>
  <c r="L8" i="23" s="1"/>
  <c r="L34" i="23"/>
  <c r="L6" i="22"/>
  <c r="B33" i="22"/>
  <c r="L3" i="22" s="1"/>
  <c r="L4" i="22" s="1"/>
  <c r="L16" i="22"/>
  <c r="L37" i="22" s="1"/>
  <c r="H22" i="21"/>
  <c r="B23" i="21"/>
  <c r="L8" i="22" l="1"/>
  <c r="H32" i="21"/>
  <c r="B29" i="21"/>
  <c r="B151" i="20"/>
  <c r="C174" i="20"/>
  <c r="D174" i="20"/>
  <c r="E174" i="20"/>
  <c r="B27" i="20"/>
  <c r="B33" i="20" s="1"/>
  <c r="L3" i="20" s="1"/>
  <c r="L4" i="20" s="1"/>
  <c r="L16" i="20"/>
  <c r="L34" i="20"/>
  <c r="L36" i="20" s="1"/>
  <c r="C151" i="20"/>
  <c r="D151" i="20"/>
  <c r="E151" i="20"/>
  <c r="B174" i="20"/>
  <c r="L6" i="20" s="1"/>
  <c r="I23" i="19"/>
  <c r="I17" i="19"/>
  <c r="B8" i="19"/>
  <c r="L8" i="20" l="1"/>
  <c r="B28" i="19"/>
  <c r="B22" i="19"/>
  <c r="L43" i="18"/>
  <c r="L37" i="18"/>
  <c r="B24" i="17"/>
  <c r="D177" i="18"/>
  <c r="D154" i="18"/>
  <c r="I19" i="17"/>
  <c r="I10" i="17"/>
  <c r="L16" i="18"/>
  <c r="B154" i="18"/>
  <c r="B177" i="18" s="1"/>
  <c r="I31" i="17" l="1"/>
  <c r="L4" i="18"/>
  <c r="E154" i="18"/>
  <c r="E177" i="18" s="1"/>
  <c r="C154" i="18"/>
  <c r="C177" i="18" s="1"/>
  <c r="L6" i="18"/>
  <c r="B25" i="18"/>
  <c r="B31" i="18" s="1"/>
  <c r="L3" i="18" s="1"/>
  <c r="B30" i="17"/>
  <c r="B6" i="17"/>
  <c r="L38" i="16"/>
  <c r="E148" i="16"/>
  <c r="E171" i="16" s="1"/>
  <c r="D148" i="16"/>
  <c r="D171" i="16" s="1"/>
  <c r="C148" i="16"/>
  <c r="C171" i="16" s="1"/>
  <c r="B148" i="16"/>
  <c r="B171" i="16" s="1"/>
  <c r="L6" i="16" s="1"/>
  <c r="B25" i="16"/>
  <c r="B31" i="16" s="1"/>
  <c r="L3" i="16" s="1"/>
  <c r="L4" i="16" s="1"/>
  <c r="L16" i="16"/>
  <c r="B23" i="15"/>
  <c r="B29" i="15"/>
  <c r="B6" i="15"/>
  <c r="L45" i="14"/>
  <c r="L8" i="18" l="1"/>
  <c r="L40" i="16"/>
  <c r="L8" i="16"/>
  <c r="L16" i="14"/>
  <c r="L47" i="14" s="1"/>
  <c r="B34" i="13"/>
  <c r="B148" i="14"/>
  <c r="B171" i="14" s="1"/>
  <c r="B25" i="14"/>
  <c r="B31" i="14" s="1"/>
  <c r="E148" i="14"/>
  <c r="E171" i="14" s="1"/>
  <c r="D148" i="14"/>
  <c r="D171" i="14" s="1"/>
  <c r="C148" i="14"/>
  <c r="C171" i="14" s="1"/>
  <c r="B40" i="13"/>
  <c r="B7" i="13"/>
  <c r="L38" i="12"/>
  <c r="B25" i="12"/>
  <c r="B31" i="12" s="1"/>
  <c r="B164" i="12"/>
  <c r="B144" i="12"/>
  <c r="L6" i="14" l="1"/>
  <c r="L3" i="14"/>
  <c r="L4" i="14" s="1"/>
  <c r="B8" i="11"/>
  <c r="B27" i="11"/>
  <c r="L36" i="12"/>
  <c r="E164" i="12"/>
  <c r="E144" i="12"/>
  <c r="D144" i="12"/>
  <c r="D164" i="12" s="1"/>
  <c r="C144" i="12"/>
  <c r="C164" i="12" s="1"/>
  <c r="L8" i="12"/>
  <c r="L5" i="12"/>
  <c r="L6" i="12" s="1"/>
  <c r="L18" i="12"/>
  <c r="B144" i="10"/>
  <c r="L8" i="14" l="1"/>
  <c r="L10" i="12"/>
  <c r="L18" i="10" l="1"/>
  <c r="L34" i="10" l="1"/>
  <c r="L37" i="10" s="1"/>
  <c r="C144" i="10"/>
  <c r="C164" i="10" s="1"/>
  <c r="D144" i="10"/>
  <c r="D164" i="10" s="1"/>
  <c r="B164" i="10"/>
  <c r="L8" i="10" s="1"/>
  <c r="B33" i="11"/>
  <c r="B25" i="10"/>
  <c r="B31" i="10" s="1"/>
  <c r="E144" i="10"/>
  <c r="E164" i="10" s="1"/>
  <c r="B18" i="9"/>
  <c r="B24" i="9"/>
  <c r="L18" i="8"/>
  <c r="B25" i="8"/>
  <c r="B31" i="8" s="1"/>
  <c r="L28" i="8"/>
  <c r="E143" i="8"/>
  <c r="E163" i="8" s="1"/>
  <c r="D143" i="8"/>
  <c r="D163" i="8" s="1"/>
  <c r="C143" i="8"/>
  <c r="C163" i="8" s="1"/>
  <c r="B143" i="8"/>
  <c r="B163" i="8" s="1"/>
  <c r="B22" i="7"/>
  <c r="B17" i="7"/>
  <c r="B5" i="7"/>
  <c r="M8" i="6"/>
  <c r="M5" i="6"/>
  <c r="M6" i="6" s="1"/>
  <c r="M33" i="6"/>
  <c r="M18" i="6"/>
  <c r="M37" i="6" s="1"/>
  <c r="C161" i="6"/>
  <c r="D161" i="6"/>
  <c r="B161" i="6"/>
  <c r="C142" i="6"/>
  <c r="D142" i="6"/>
  <c r="E142" i="6"/>
  <c r="E161" i="6" s="1"/>
  <c r="B142" i="6"/>
  <c r="B25" i="6"/>
  <c r="B31" i="6" s="1"/>
  <c r="B29" i="5"/>
  <c r="B9" i="5"/>
  <c r="O33" i="4"/>
  <c r="O17" i="4"/>
  <c r="O16" i="4"/>
  <c r="O15" i="4"/>
  <c r="L31" i="8" l="1"/>
  <c r="L8" i="8"/>
  <c r="L5" i="8"/>
  <c r="L6" i="8" s="1"/>
  <c r="M10" i="6"/>
  <c r="O18" i="4"/>
  <c r="O37" i="4" s="1"/>
  <c r="H34" i="4"/>
  <c r="H8" i="4" s="1"/>
  <c r="H39" i="4"/>
  <c r="H54" i="4"/>
  <c r="C142" i="4"/>
  <c r="D142" i="4"/>
  <c r="B142" i="4"/>
  <c r="H25" i="4" s="1"/>
  <c r="O8" i="4" s="1"/>
  <c r="B24" i="4"/>
  <c r="B30" i="4" s="1"/>
  <c r="L10" i="8" l="1"/>
  <c r="H7" i="4"/>
  <c r="H9" i="4" s="1"/>
  <c r="H15" i="4" s="1"/>
  <c r="B34" i="5"/>
  <c r="E125" i="4" l="1"/>
  <c r="E142" i="4" s="1"/>
  <c r="H22" i="4"/>
  <c r="O5" i="4" s="1"/>
  <c r="O6" i="4" s="1"/>
  <c r="O10" i="4" s="1"/>
  <c r="B7" i="3"/>
  <c r="H27" i="4" l="1"/>
  <c r="B26" i="3"/>
  <c r="B31" i="3" l="1"/>
  <c r="B20" i="2"/>
  <c r="B25" i="2"/>
  <c r="B5" i="2"/>
  <c r="B27" i="1"/>
  <c r="B32" i="1"/>
  <c r="B5" i="1"/>
  <c r="L5" i="10"/>
  <c r="L6" i="10" s="1"/>
  <c r="L10" i="10" s="1"/>
</calcChain>
</file>

<file path=xl/sharedStrings.xml><?xml version="1.0" encoding="utf-8"?>
<sst xmlns="http://schemas.openxmlformats.org/spreadsheetml/2006/main" count="2687" uniqueCount="534">
  <si>
    <t>Receipts:</t>
  </si>
  <si>
    <t>Amount</t>
  </si>
  <si>
    <t>Fund</t>
  </si>
  <si>
    <t xml:space="preserve">General </t>
  </si>
  <si>
    <t>Payments:</t>
  </si>
  <si>
    <t>K Aldridge wages</t>
  </si>
  <si>
    <t>K Aldridge expenses</t>
  </si>
  <si>
    <t>K Aldridge office allowance</t>
  </si>
  <si>
    <t>19th March 2024</t>
  </si>
  <si>
    <t>Current Account:</t>
  </si>
  <si>
    <t>Deposit Account:</t>
  </si>
  <si>
    <t xml:space="preserve">TOTAL: </t>
  </si>
  <si>
    <t>Skipton Building Society</t>
  </si>
  <si>
    <t xml:space="preserve">Current Balance:  </t>
  </si>
  <si>
    <t>P3</t>
  </si>
  <si>
    <t>Legal Fees</t>
  </si>
  <si>
    <t>Sherford 106 Contribution to Brixton Parish Council</t>
  </si>
  <si>
    <t xml:space="preserve">Brixstix funds </t>
  </si>
  <si>
    <t>Brixton History Group</t>
  </si>
  <si>
    <t>Plastic Event - Community Together Fund</t>
  </si>
  <si>
    <t>Cofflete Creek (s106 funds)</t>
  </si>
  <si>
    <t>Available to be claimed from s106</t>
  </si>
  <si>
    <t>Yealm Community Energy - Grant for street cleaning equipment</t>
  </si>
  <si>
    <t>Yealm Community Energy - 2022 Grant (Bee Wild)</t>
  </si>
  <si>
    <t>Green Fund</t>
  </si>
  <si>
    <t>Community Emergency Plan Grant</t>
  </si>
  <si>
    <t>Community Amenity Space (Cofflete) Comm Together Fund</t>
  </si>
  <si>
    <t>River Yealm Water Quality Working Group (annual 2022)</t>
  </si>
  <si>
    <t>River Yealm Water Quality Working Group (annual  2024)</t>
  </si>
  <si>
    <t>River Yealm Water Quality Working Group (River Fly Survey)</t>
  </si>
  <si>
    <t>Silverbridge Way expansion</t>
  </si>
  <si>
    <t>Cost of Living Crisis</t>
  </si>
  <si>
    <t>Cost of Living Funding (DCC Grant)</t>
  </si>
  <si>
    <t>Library Support Fund Grant - DCC</t>
  </si>
  <si>
    <t>Total of Fund allocated</t>
  </si>
  <si>
    <t>Vice Chair - Cllr M Wills</t>
  </si>
  <si>
    <t xml:space="preserve"> </t>
  </si>
  <si>
    <t>Notes</t>
  </si>
  <si>
    <t>and Sparkwell)</t>
  </si>
  <si>
    <t>Monthly Finance Report Financial 2024 / 2025</t>
  </si>
  <si>
    <t>K Aldridge - reimburse April zoom</t>
  </si>
  <si>
    <t>General</t>
  </si>
  <si>
    <t>Stocksigns - additional solar VAS</t>
  </si>
  <si>
    <t>K Aldridge - reimburse hire of Sherford Hub (April meeting)</t>
  </si>
  <si>
    <t>The Foxhound (Warm hub Jan, Feb &amp; March)</t>
  </si>
  <si>
    <t>Cost of Living (DCC )</t>
  </si>
  <si>
    <t>SHDC - Recharges uncontested election 4th May 2023 (DD)</t>
  </si>
  <si>
    <t>SHDC - Payroll services 2023 / 2024 (DD)</t>
  </si>
  <si>
    <t>Approved BPC meeting 24th April 2024</t>
  </si>
  <si>
    <t>R Smith - expenses incurred attending Chapt 8 training course</t>
  </si>
  <si>
    <t>E Hitchins - remiburse purchase for street sweepers</t>
  </si>
  <si>
    <t>YCE - street sweepers</t>
  </si>
  <si>
    <t>E Hitchins - remiburse mileage</t>
  </si>
  <si>
    <t xml:space="preserve">Paul Harvey - Grounds maintenance April </t>
  </si>
  <si>
    <t>Statement  balance at 31st March  2024</t>
  </si>
  <si>
    <t>REACH - bus shelter clean</t>
  </si>
  <si>
    <t>K Aldridge reimburse expenses UK Wildlife Cameras</t>
  </si>
  <si>
    <t>River Yealm  (Cllr Mackay funds)</t>
  </si>
  <si>
    <t>Tempcon</t>
  </si>
  <si>
    <t>River Yealm Water Quality Working Group (Cllr Mackay funds)</t>
  </si>
  <si>
    <t xml:space="preserve">Rev T Filtness - reimburse Community Help Support </t>
  </si>
  <si>
    <t>grant from Cllr John MacKay SHDC’s Climate Change &amp; Biodiversity - this equipment will be insured by YPC</t>
  </si>
  <si>
    <t xml:space="preserve">K Aldridge reimburse purchase of additional lanyards </t>
  </si>
  <si>
    <t>DALC - Civility &amp; Respect training Cllr MacLennan</t>
  </si>
  <si>
    <t>1. River Yealm Water Quality Working Group funds for the annual contributions and River Fly Survey are being</t>
  </si>
  <si>
    <t xml:space="preserve">2. River Yealm Water Quality Working Group funds for the purchase of equipment - awaiting funding from a </t>
  </si>
  <si>
    <t>See note 1</t>
  </si>
  <si>
    <t>See note 2</t>
  </si>
  <si>
    <t>collected by BPC (contributions will be received from 6 riparian parishes - BPC, YPC, N&amp;N, WPC, Cornwood</t>
  </si>
  <si>
    <t>DALC subscription 2024/2025 (incl subs to NALC)</t>
  </si>
  <si>
    <t>Vision ICT (hosted email accounts July 24 - June 25)</t>
  </si>
  <si>
    <t>Cost of Living (both grants)</t>
  </si>
  <si>
    <t>Mrs A Kay reimburse Community Support Helpbox</t>
  </si>
  <si>
    <t>DALC - 2 x Being a Good Councillor modules (No's 2 &amp; 4)</t>
  </si>
  <si>
    <t>BPC have a credit from a non completed Civility &amp; Respect training course by a previous councillor - therefore</t>
  </si>
  <si>
    <t xml:space="preserve">BPC have a credit of £19.20 - this invoice is £36.00 = therefore chq for £16.80 will be sent to DALC </t>
  </si>
  <si>
    <t>3. Payment to DALC for Cllr MacLennan attendance at 2 x Good Councillor training modules - Modules 2 &amp; 4</t>
  </si>
  <si>
    <t>General  (see note 3)</t>
  </si>
  <si>
    <t>Paul Harvey - Grounds maintenance May  (partial cuts)</t>
  </si>
  <si>
    <t>Approved BPC meeting 22nd May 2024</t>
  </si>
  <si>
    <t>31st March 2024</t>
  </si>
  <si>
    <t>YCE Street Sweeping &amp; General</t>
  </si>
  <si>
    <t>Nil</t>
  </si>
  <si>
    <t xml:space="preserve">P MacLennan - reimburse 12 x HiVis jackets - street cleaning </t>
  </si>
  <si>
    <t>Mrs E Hitchins - reimburse street sweeping equipment</t>
  </si>
  <si>
    <t>Mr E Arran (reimburse plants for The Green)</t>
  </si>
  <si>
    <t>K Aldridge - reimburse June zoom</t>
  </si>
  <si>
    <t>Paul Harvey - Grounds maintenance June</t>
  </si>
  <si>
    <t>Yealmpton &amp; Brixton Community Friendship Project</t>
  </si>
  <si>
    <t>P Vassallo (internal audit 2023 / 2024)</t>
  </si>
  <si>
    <t>DCC - funding from Cllr MacKay</t>
  </si>
  <si>
    <t>K Aldridge (reimburse flyers for church talk)</t>
  </si>
  <si>
    <t>K Aldridge (reimburse Data Protection Fee)</t>
  </si>
  <si>
    <t>Community First Trading (BPC Insurance Policy 2024 / 2025)</t>
  </si>
  <si>
    <t>Marcus Cane Welding &amp; Fabrication - telephone box refurb</t>
  </si>
  <si>
    <t xml:space="preserve"> Chair - Cllr E Hitchins</t>
  </si>
  <si>
    <t>Approved BPC meeting 26th June 2024</t>
  </si>
  <si>
    <t>G Pilbeam Landscape, Construction &amp; Design -Silverbridge Way</t>
  </si>
  <si>
    <t>REACH - 4 x bus shelters cleaned</t>
  </si>
  <si>
    <t>HMRC</t>
  </si>
  <si>
    <t>YCE 2022 Grant</t>
  </si>
  <si>
    <t>River Yealm (Cllr MacKay)</t>
  </si>
  <si>
    <t>17th May 2024</t>
  </si>
  <si>
    <t>L Lowe reimburse Community Support HelpBox</t>
  </si>
  <si>
    <t>Rev T Filtness reimburse Community Support HelpBox</t>
  </si>
  <si>
    <t>Cost of Living DCC</t>
  </si>
  <si>
    <t>DCC Grant - Growing Communities Fund</t>
  </si>
  <si>
    <t>The Foxhound - Warm hub donations</t>
  </si>
  <si>
    <t xml:space="preserve"> Cost of Living DCC</t>
  </si>
  <si>
    <t>RECEIPTS</t>
  </si>
  <si>
    <t>Annual Budget</t>
  </si>
  <si>
    <t>BrixtonDevon Website contrib from BCA</t>
  </si>
  <si>
    <t>BrixtonDevon Website contrib from Feoffee</t>
  </si>
  <si>
    <t>Current Acc:</t>
  </si>
  <si>
    <t>Less chqs o/s</t>
  </si>
  <si>
    <t xml:space="preserve">Cost of Living Crisis - Library Support Fund </t>
  </si>
  <si>
    <t>Add pymts</t>
  </si>
  <si>
    <t>Community Emergency Plan</t>
  </si>
  <si>
    <t xml:space="preserve">DCC Grass Cutting </t>
  </si>
  <si>
    <t>Grants/Donations</t>
  </si>
  <si>
    <t>Deposit Acc:</t>
  </si>
  <si>
    <t>Interst Skipton</t>
  </si>
  <si>
    <t>Interest Lloyds Deposit</t>
  </si>
  <si>
    <t>Skipton</t>
  </si>
  <si>
    <t>Locality Funding</t>
  </si>
  <si>
    <t>Miscellaneous</t>
  </si>
  <si>
    <t>BANK TOTAL</t>
  </si>
  <si>
    <t>Neighbourhood Plan</t>
  </si>
  <si>
    <t>River Yealm Water Quality (annual 2024)</t>
  </si>
  <si>
    <t>River Yealm Water Quality (River Fly)</t>
  </si>
  <si>
    <t xml:space="preserve">Bal C/F </t>
  </si>
  <si>
    <t>s106 re Cofflete</t>
  </si>
  <si>
    <t>(Restated)</t>
  </si>
  <si>
    <t>VAT repayment</t>
  </si>
  <si>
    <t>ADD</t>
  </si>
  <si>
    <t>Yealmpton Silverbridge Way Contrib</t>
  </si>
  <si>
    <t>Total Receipts</t>
  </si>
  <si>
    <t>Sub Total</t>
  </si>
  <si>
    <t>MINUS</t>
  </si>
  <si>
    <t xml:space="preserve">Add </t>
  </si>
  <si>
    <t>Total Payments</t>
  </si>
  <si>
    <t>Precept</t>
  </si>
  <si>
    <t>Precept (2nd installment)</t>
  </si>
  <si>
    <t xml:space="preserve">TOTAL </t>
  </si>
  <si>
    <t>Transfer to Lloyds</t>
  </si>
  <si>
    <t>Transfer Skipton</t>
  </si>
  <si>
    <t>BALANCED</t>
  </si>
  <si>
    <t>Cheques not cashed</t>
  </si>
  <si>
    <t>PAYMENTS</t>
  </si>
  <si>
    <t>Clerk</t>
  </si>
  <si>
    <t>Clerk Expenses</t>
  </si>
  <si>
    <t xml:space="preserve">Cheques written this month </t>
  </si>
  <si>
    <t xml:space="preserve">Clerk Salary 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</si>
  <si>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</si>
  <si>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</si>
  <si>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</si>
  <si>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</si>
  <si>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</si>
  <si>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</si>
  <si>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</si>
  <si>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</si>
  <si>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</si>
  <si>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</si>
  <si>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</si>
  <si>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</si>
  <si>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 (Brixton)</t>
  </si>
  <si>
    <t>Room Hire (Sherford)</t>
  </si>
  <si>
    <t>Room Hire(Carrollsland)</t>
  </si>
  <si>
    <t>S137</t>
  </si>
  <si>
    <t>SHDC Payroll</t>
  </si>
  <si>
    <t>SHDC Elections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</si>
  <si>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</si>
  <si>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</si>
  <si>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</si>
  <si>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</si>
  <si>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</si>
  <si>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</si>
  <si>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</si>
  <si>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</si>
  <si>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South Hams</t>
  </si>
  <si>
    <t>Ivybridge Ring n Ride</t>
  </si>
  <si>
    <t>Brixton / Yealmpton Youth / Scouts</t>
  </si>
  <si>
    <t>Brixton / Yealmpton Brownies / Rainbows</t>
  </si>
  <si>
    <t>Elburton Brownies / Guides</t>
  </si>
  <si>
    <t>RBL - Parish Wreath</t>
  </si>
  <si>
    <t>St Marys Lighting</t>
  </si>
  <si>
    <t>Dementia Friendly Parishes</t>
  </si>
  <si>
    <t>St Mary's - 6 x year group awards</t>
  </si>
  <si>
    <t>Sherford School</t>
  </si>
  <si>
    <t>Chairman's Allowance</t>
  </si>
  <si>
    <t>Technology</t>
  </si>
  <si>
    <t>BPC Website</t>
  </si>
  <si>
    <t>BPC email addresses</t>
  </si>
  <si>
    <t xml:space="preserve">Zoom </t>
  </si>
  <si>
    <t xml:space="preserve">BrixtonDevon website administration </t>
  </si>
  <si>
    <t>Hosting Fee / Domain name x 2</t>
  </si>
  <si>
    <t>Maintenance / Amenity Work</t>
  </si>
  <si>
    <t>Contractor Silverbridge Way Footpath</t>
  </si>
  <si>
    <t>Silverbridge Way (additional work)</t>
  </si>
  <si>
    <t>Contractor for grass</t>
  </si>
  <si>
    <t xml:space="preserve">General maintenance </t>
  </si>
  <si>
    <t>Maintain The Green</t>
  </si>
  <si>
    <t xml:space="preserve">Plants for additional planters A379 </t>
  </si>
  <si>
    <t>Highway Signs</t>
  </si>
  <si>
    <t>Highway Repairs</t>
  </si>
  <si>
    <t>Drainage Works</t>
  </si>
  <si>
    <t>Salt / Sand for Emergency use</t>
  </si>
  <si>
    <t>Contractor for cleaning bus shelter</t>
  </si>
  <si>
    <t>Printing</t>
  </si>
  <si>
    <t>Parish Publicity &amp; Newsletter</t>
  </si>
  <si>
    <t xml:space="preserve">BPC projects </t>
  </si>
  <si>
    <t>Brixton Parish Environment Working Group</t>
  </si>
  <si>
    <t xml:space="preserve">Brixstix waste collection </t>
  </si>
  <si>
    <t>Chapter 8 Training</t>
  </si>
  <si>
    <t>Traffic Management for Community Wardens</t>
  </si>
  <si>
    <t xml:space="preserve">Community Emergency Plan </t>
  </si>
  <si>
    <t>Defibrillators</t>
  </si>
  <si>
    <t>ID cards and lanyards</t>
  </si>
  <si>
    <t>Local Council Award Scheme</t>
  </si>
  <si>
    <t>Additonal footpath work</t>
  </si>
  <si>
    <t>Neigh / Sport &amp; Rec Plan Room Hire</t>
  </si>
  <si>
    <t>Telephone Boxes / Defibrilators maintenance</t>
  </si>
  <si>
    <t xml:space="preserve">Land at Cofflete </t>
  </si>
  <si>
    <t>River Yealm Water Quality (annual)</t>
  </si>
  <si>
    <t xml:space="preserve">Sherford </t>
  </si>
  <si>
    <t>VAS</t>
  </si>
  <si>
    <t>Village Improvements</t>
  </si>
  <si>
    <t>Village Noticeboard</t>
  </si>
  <si>
    <t>Victorian Lamppost</t>
  </si>
  <si>
    <t>BPC Projects (funded by grants)</t>
  </si>
  <si>
    <t>Bee Friendly (YCE Grant)</t>
  </si>
  <si>
    <t>Cost of Living Crisis (DCC Grant)</t>
  </si>
  <si>
    <t>FP 26 (s106 funding)</t>
  </si>
  <si>
    <t>Land at Cofflete (Comm Tog Funding)</t>
  </si>
  <si>
    <t>Land at Cofflee (s106 funding)</t>
  </si>
  <si>
    <t>Plastic Free Projects</t>
  </si>
  <si>
    <t>The Great Big Green Week</t>
  </si>
  <si>
    <t>19th June 2024</t>
  </si>
  <si>
    <t>Balances as at 19/6/24</t>
  </si>
  <si>
    <t>28th June 2024</t>
  </si>
  <si>
    <t>K Aldridge - reimburse July zoom</t>
  </si>
  <si>
    <t>Paul Harvey - Grounds maintenance July</t>
  </si>
  <si>
    <t>Approved BPC meeting 17th July 2024</t>
  </si>
  <si>
    <t>Bal 31/3/24</t>
  </si>
  <si>
    <t>Net</t>
  </si>
  <si>
    <t>VAT</t>
  </si>
  <si>
    <t>Purchase of new solar VAS</t>
  </si>
  <si>
    <t>YCE - Street Sweeping Grant</t>
  </si>
  <si>
    <t>River Yealm (Cllr MacKay grant)</t>
  </si>
  <si>
    <t>River Yealm Water Quality (Cllr MAcKay)</t>
  </si>
  <si>
    <t>Cost of Living Crisis (DCC grant 2024)</t>
  </si>
  <si>
    <t>YCE - 2022 Bee Wild Grant</t>
  </si>
  <si>
    <t>Cost of Living Crisis (DCC Grant 2024)</t>
  </si>
  <si>
    <t>VAT Refund October 2023 - March 2024</t>
  </si>
  <si>
    <t>Newton &amp; Noss PC</t>
  </si>
  <si>
    <t>River Yealm Annual + River Fly</t>
  </si>
  <si>
    <t>Precept - 1st installment</t>
  </si>
  <si>
    <t>Wembury PC</t>
  </si>
  <si>
    <t>Payments not showing</t>
  </si>
  <si>
    <t>Represented by bank reconciliation</t>
  </si>
  <si>
    <t>Lloyds Current Account</t>
  </si>
  <si>
    <t>Lloyds Deposit Account</t>
  </si>
  <si>
    <t xml:space="preserve">Skipton </t>
  </si>
  <si>
    <t>Less unpresented cheques</t>
  </si>
  <si>
    <t>Updated bank balance at 31 March 2024</t>
  </si>
  <si>
    <t>Fund  balance  carried forward at 28th June 2024</t>
  </si>
  <si>
    <t>Bank statement balance</t>
  </si>
  <si>
    <t>Balance of accounts brought forward 1 April 2024</t>
  </si>
  <si>
    <t>Add receipts so far during 2024/2025</t>
  </si>
  <si>
    <t>Less payments so far during  2024/2025</t>
  </si>
  <si>
    <t xml:space="preserve">Restated </t>
  </si>
  <si>
    <t>Add payments not showing on statement</t>
  </si>
  <si>
    <t xml:space="preserve">The Foxhound - Warm Hub </t>
  </si>
  <si>
    <t>Cost of Living Funding (DCC Grant 2024)</t>
  </si>
  <si>
    <t>Cost of Living DCC Grant 2024</t>
  </si>
  <si>
    <t>K Aldridge - Reimburse Sherford Hub Room Hire (July)</t>
  </si>
  <si>
    <t>BCA - Room Hire (17th June)</t>
  </si>
  <si>
    <t>K Aldridge - reimburse purchase of ID card and lanyard</t>
  </si>
  <si>
    <t>Transfer from Skipton savings account</t>
  </si>
  <si>
    <t>Plymstock Albion Oaks Room Hire (26th June)</t>
  </si>
  <si>
    <t>K Aldridge - reimburse WH Smiths vouchers (12x£20)</t>
  </si>
  <si>
    <t>DALC - Cllr enrolment Civility &amp; Respect e-learning</t>
  </si>
  <si>
    <t>Vision ICT - website hosting and support Sep 24 - Aug 26</t>
  </si>
  <si>
    <t xml:space="preserve">2.  Vision ICT charged BPC £168 in May 2024 - this was for 7 hosted emails accounts June 24 - July 25.  </t>
  </si>
  <si>
    <t>Invoice 18603 was received for 9 new hosted emails accounts - due to payment already being received for 7 emails</t>
  </si>
  <si>
    <t>General                         See note 2</t>
  </si>
  <si>
    <t>GE Ellis &amp; Co (planter for Winstone Lane bus stop)</t>
  </si>
  <si>
    <t>VAT has been claimed back</t>
  </si>
  <si>
    <t>and Sparkwell) - one contribution is still outstanding - from Sparkwell PC</t>
  </si>
  <si>
    <t>Vision ICT - emails (hosting 9 emails)</t>
  </si>
  <si>
    <t>Vision ICT - emails (hosting 1 email)</t>
  </si>
  <si>
    <t>This invoice is now for £48.00.  Then another invoice for 1 email address = total 10 emails addresses provided</t>
  </si>
  <si>
    <t>Statement  balance at 2nd July 2024</t>
  </si>
  <si>
    <t>28th June 2024 (old template)</t>
  </si>
  <si>
    <t>TOTAL</t>
  </si>
  <si>
    <t>28th June 2024 (new template)</t>
  </si>
  <si>
    <t>PRECEPT</t>
  </si>
  <si>
    <t>TOTALS</t>
  </si>
  <si>
    <t>Updated bank balance at 28th June 2024</t>
  </si>
  <si>
    <t>Transfer from Lloyds current to Lloyds deposit</t>
  </si>
  <si>
    <t>K Aldridge - reimburse August zoom</t>
  </si>
  <si>
    <t>Paul Harvey - Grounds maintenance August</t>
  </si>
  <si>
    <t>T Filtness reimburse Community Support Help Box</t>
  </si>
  <si>
    <t>Transfer from Lloyds deposit to Lloyds current</t>
  </si>
  <si>
    <t>Vision ICT - registration of gov.uk domain</t>
  </si>
  <si>
    <t>General (note 2)</t>
  </si>
  <si>
    <t>River Yealm (note 1b)</t>
  </si>
  <si>
    <t>See note 1a</t>
  </si>
  <si>
    <t>1b. Invoice received from Yealm Estuary to Moor (YEM) for the laboratory analysis of samples</t>
  </si>
  <si>
    <t>as part of the YEM Riverfly project - paid from contributions collected as per above (note 1a)</t>
  </si>
  <si>
    <t>BPC have recevied £100 from The Parish Domain Helper therefore invoice is only £30</t>
  </si>
  <si>
    <t>Cost of Living - DCC Grant 2024</t>
  </si>
  <si>
    <t>Approved via email</t>
  </si>
  <si>
    <t>Ratified at BPC meeting 25th September 2024</t>
  </si>
  <si>
    <t>Yealm Estuary to Moor (lab analysis of samples)</t>
  </si>
  <si>
    <t>General (note 3)</t>
  </si>
  <si>
    <t>River Yealm Water Quality  (annual 2022)</t>
  </si>
  <si>
    <t>River Yealm Water Quality (annual  2024)</t>
  </si>
  <si>
    <t>River Yealm Water Quality  (River Fly Survey)</t>
  </si>
  <si>
    <t>River Yealm Water Quality  (Cllr Mackay funds)</t>
  </si>
  <si>
    <t>Community Amenity Space (Cofflete) Comm Tog Fund</t>
  </si>
  <si>
    <t xml:space="preserve">are being collected by BPC (contributions will be received from 6 riparian parishes - </t>
  </si>
  <si>
    <t xml:space="preserve">1a. River Yealm Water Quality Working Group funds for annual contributions and River Fly Survey </t>
  </si>
  <si>
    <t>BPC, YPC, N&amp;N, WPC, Cornwood and Sparkwell) - one contribution still outstanding - Sparkwell PC</t>
  </si>
  <si>
    <t>2. Vision ICT invoice for the registration of brixtonparishcouncil.gov.uk for June 2024 - May 2026.</t>
  </si>
  <si>
    <t xml:space="preserve">3. P Harvey - Grounds maintenance for August - this includes the extra £45.00 for the </t>
  </si>
  <si>
    <t xml:space="preserve">bus stop area at the bottom of Red Lion Hill </t>
  </si>
  <si>
    <t>Available to be claimed - s106</t>
  </si>
  <si>
    <t>19th August 2024</t>
  </si>
  <si>
    <t>River Yealm (River Fly project)</t>
  </si>
  <si>
    <t>Transfer to gov.uk website and emails</t>
  </si>
  <si>
    <t>BPC Website hosting and support</t>
  </si>
  <si>
    <t>Additional planter - Winstone Lane bus shelter</t>
  </si>
  <si>
    <t>19th August</t>
  </si>
  <si>
    <t xml:space="preserve">19th August </t>
  </si>
  <si>
    <t>Fund  balance  carried forward at 19th August 2024</t>
  </si>
  <si>
    <t>Updated bank balance at 19th August 2024</t>
  </si>
  <si>
    <t>2nd July</t>
  </si>
  <si>
    <t>K Aldridge - reimburse September zoom</t>
  </si>
  <si>
    <t>Paul Harvey - Grounds maintenance September</t>
  </si>
  <si>
    <t>PKF Littlejohn</t>
  </si>
  <si>
    <t>Approved at BPC meeting 25th September 2024</t>
  </si>
  <si>
    <t>REACH - clean bus shelters along A379</t>
  </si>
  <si>
    <t>K Aldridge - administration of BrixtonDevon Jan - June 2024</t>
  </si>
  <si>
    <t>A Kay reimburse Communtiy Support HelpBox</t>
  </si>
  <si>
    <t>HMRC - Q2</t>
  </si>
  <si>
    <t xml:space="preserve">1. River Yealm Water Quality Working Group funds for annual contributions and River Fly Survey </t>
  </si>
  <si>
    <t>NIL</t>
  </si>
  <si>
    <t>19th September 2024</t>
  </si>
  <si>
    <t>Fund  balance  carried forward at 19th September 2024</t>
  </si>
  <si>
    <t>19th September</t>
  </si>
  <si>
    <t>K Aldridge - reimburse October zoom</t>
  </si>
  <si>
    <t>Paul Harvey - Grounds maintenance October</t>
  </si>
  <si>
    <t>Approved at BPC meeting 6th November 2024</t>
  </si>
  <si>
    <t>Transfer from Lloyds</t>
  </si>
  <si>
    <t>Sparkwell Parish Council (River Yealm)</t>
  </si>
  <si>
    <t>Split River Yealm Annual / River Fly</t>
  </si>
  <si>
    <t xml:space="preserve">Western Web - Annual renewal of webspace </t>
  </si>
  <si>
    <t>2. Western Web are the provider for BrixtonDevon website (village webaite) - all payments for this website</t>
  </si>
  <si>
    <t>are split three way - BPC, BAC and Brixton Feoffee Trust.  BPC pay the full amount and claim back the VAT.</t>
  </si>
  <si>
    <t xml:space="preserve">General                        </t>
  </si>
  <si>
    <t xml:space="preserve">BCA - Brixton Community Room Hire - 9th Sept </t>
  </si>
  <si>
    <t>The Foxhound Inn - Warm Hub - July - Sept</t>
  </si>
  <si>
    <t xml:space="preserve">Plastic Event - Comm Tog Funding </t>
  </si>
  <si>
    <t>DCC - St Marys School for the plastc free art project</t>
  </si>
  <si>
    <t>DALC - AGM conference &amp; Good Cllr Training (1)</t>
  </si>
  <si>
    <t>E Hitchins - mileage x3 events Totnes / Crediton / Exeter</t>
  </si>
  <si>
    <t>T Carson - mileage Totnes</t>
  </si>
  <si>
    <t>A Kay - reimburse purchase Remembrance wreath</t>
  </si>
  <si>
    <t>DCC Grass Cutting 2024 / 2025</t>
  </si>
  <si>
    <t>A Kay - reimburse expenses Community Support Helpbox</t>
  </si>
  <si>
    <t>4th November 2024</t>
  </si>
  <si>
    <t>K Aldridge - reimburse Sherford Room Hire (Oct meeting)</t>
  </si>
  <si>
    <t>18th October 2024</t>
  </si>
  <si>
    <t>Precept (second installment)</t>
  </si>
  <si>
    <t>HMRC VAT refund</t>
  </si>
  <si>
    <t xml:space="preserve">Vice Chair - Michael Wills </t>
  </si>
  <si>
    <t>Fund  balance  carried forward at 4th November 2024</t>
  </si>
  <si>
    <t>Updated bank balance at 4th November 2024</t>
  </si>
  <si>
    <t xml:space="preserve">BPC, YPC, N&amp;N, WPC, Cornwood and Sparkwell) - all contributions recevied - BPC will hold these funds </t>
  </si>
  <si>
    <t>Ivybridge &amp; District Community Transport</t>
  </si>
  <si>
    <t>South Hams Community Action</t>
  </si>
  <si>
    <t>Dementia Friendly Parishes Around The Yealm</t>
  </si>
  <si>
    <t>1st Yealm Brownies / Rainbows</t>
  </si>
  <si>
    <t>1st Elburton Brownies / Guides</t>
  </si>
  <si>
    <t>St Mary's</t>
  </si>
  <si>
    <t>Rev T Filtness reimburse Community Support Helpbox</t>
  </si>
  <si>
    <t>DALC - Good Cllr webinar (course2)</t>
  </si>
  <si>
    <t>BCA - 1/3 contribution to BrixtonDevon website domain</t>
  </si>
  <si>
    <t>K Aldridge reimburse purhase of Tablet Computer for VAS</t>
  </si>
  <si>
    <t>K Aldridge reimburse Printing Press - 500 x Cost of Living leaflet</t>
  </si>
  <si>
    <t>K Aldridge reimburse cost of 250 x Footpath leaflets</t>
  </si>
  <si>
    <t>K Aldridge reimburse 3 x Natural Slate Memorial Tree Plaques</t>
  </si>
  <si>
    <t>K Aldridge - reimburse November zoom</t>
  </si>
  <si>
    <t>Approved at BPC meeting 27th November 2024</t>
  </si>
  <si>
    <t>Paul Harvey - Grounds maintenance November</t>
  </si>
  <si>
    <t>E Hitchins - mileage x event at Ivybridge</t>
  </si>
  <si>
    <t>19th November 2024</t>
  </si>
  <si>
    <t>27th November 2024</t>
  </si>
  <si>
    <t>19th November</t>
  </si>
  <si>
    <t>Brixton Feoffee trust - 1/3 contribution BrixtonDevon website domain</t>
  </si>
  <si>
    <t>Footpath leaflet reprint</t>
  </si>
  <si>
    <t xml:space="preserve">Green Fund </t>
  </si>
  <si>
    <t xml:space="preserve">Contractor for additional grass bottom RLH </t>
  </si>
  <si>
    <t>Tree Plaques for Coronation</t>
  </si>
  <si>
    <t>Brixton Magazine - Grant for 2025</t>
  </si>
  <si>
    <t xml:space="preserve">Brixton Magazine Publication </t>
  </si>
  <si>
    <t>VAS - Computer for statistics</t>
  </si>
  <si>
    <t>Cost of Living (DCC 2024)</t>
  </si>
  <si>
    <t>Vice Chair - Cllr Michael Wills</t>
  </si>
  <si>
    <t>A Hawkins - River Yealm expesnes / running costs</t>
  </si>
  <si>
    <t>DALC - Being A Good Employer training session</t>
  </si>
  <si>
    <t>River Yealm Running Costs</t>
  </si>
  <si>
    <t>J Pike - KMT Electrical Services (lighting in telephone boxes)</t>
  </si>
  <si>
    <t>K Aldridge - reimburse December zoom</t>
  </si>
  <si>
    <t>REACH - 4 x Bus shelters cleaning</t>
  </si>
  <si>
    <t>Yealm Estuary to Moor</t>
  </si>
  <si>
    <t>River Yealm (River Yealm Survey)</t>
  </si>
  <si>
    <t>SLCC - Membership 2025</t>
  </si>
  <si>
    <t xml:space="preserve">Chair - Cllr Liz Hitchins </t>
  </si>
  <si>
    <t>Ratified at BPC meeting 29th January 2025</t>
  </si>
  <si>
    <t>BCA - Room Hire Community Room November</t>
  </si>
  <si>
    <t>G Pilbeam TA Landscape Construction &amp; Design</t>
  </si>
  <si>
    <t>DALC - Good Cllr webinar (course3)</t>
  </si>
  <si>
    <t>See note 1 regarding River Yealm</t>
  </si>
  <si>
    <t>Stocksigns Ltd (additionla equip for VAS)</t>
  </si>
  <si>
    <t>A Kay reimburse Community Support Helpbox</t>
  </si>
  <si>
    <t>Cost of Living (DCC Grant 2024)</t>
  </si>
  <si>
    <t xml:space="preserve">BPC, YPC, N&amp;N, WPC, Cornwood and Sparkwell) - BPC will hold these funds </t>
  </si>
  <si>
    <t xml:space="preserve">1. River Yealm Water Quality Working Group funds are being collected by BPC </t>
  </si>
  <si>
    <t xml:space="preserve">(contributions will be received from 6 riparian parishes - </t>
  </si>
  <si>
    <t>S Tapper reimburse VAS laptop case and stylus</t>
  </si>
  <si>
    <t>HMRC Q3</t>
  </si>
  <si>
    <t>Restated</t>
  </si>
  <si>
    <t>20th December 2024</t>
  </si>
  <si>
    <t>19th December</t>
  </si>
  <si>
    <t xml:space="preserve">19th December </t>
  </si>
  <si>
    <t>Updated bank balance at 19th December 2024</t>
  </si>
  <si>
    <t xml:space="preserve">Fund balance carried forward </t>
  </si>
  <si>
    <t>K Aldridge - reimburse January zoom</t>
  </si>
  <si>
    <t>DALC - Good Cllr webinar (course4)</t>
  </si>
  <si>
    <t xml:space="preserve">DCC P3 Grant </t>
  </si>
  <si>
    <t xml:space="preserve">Cost of Living DCC Grant 2024 </t>
  </si>
  <si>
    <t>The Foxhound - Warm hub Oct, Nov and Dec</t>
  </si>
  <si>
    <t>Cost of Living and DCC Grant 2024</t>
  </si>
  <si>
    <t>K Aldridge - reimburse Sherford Room Hire</t>
  </si>
  <si>
    <t xml:space="preserve">General; </t>
  </si>
  <si>
    <t>17th January 2025</t>
  </si>
  <si>
    <t>29th January 2025</t>
  </si>
  <si>
    <t>E Hitchins - reimburse thank you gifts for volunteers</t>
  </si>
  <si>
    <t>K Aldridge - administrationof BrixtonDevon website</t>
  </si>
  <si>
    <t>Updated bank balance at 19th January 2025</t>
  </si>
  <si>
    <t xml:space="preserve">Add payments not showing on statement </t>
  </si>
  <si>
    <t>19th January 2025</t>
  </si>
  <si>
    <t>2nd July 2024</t>
  </si>
  <si>
    <t>BPC employer pension contribution (25/9/24-31/01/25)</t>
  </si>
  <si>
    <t>Cost of Living  Crisis fund</t>
  </si>
  <si>
    <t>J Friend Garden Services</t>
  </si>
  <si>
    <t xml:space="preserve">Due to Lloyds charging for each cheque </t>
  </si>
  <si>
    <t>Chq no</t>
  </si>
  <si>
    <t>Payee</t>
  </si>
  <si>
    <t>Total of cheque</t>
  </si>
  <si>
    <t xml:space="preserve">Payments </t>
  </si>
  <si>
    <t>DALC</t>
  </si>
  <si>
    <t>A Kay</t>
  </si>
  <si>
    <t>The Foxhound</t>
  </si>
  <si>
    <t>K Aldridge</t>
  </si>
  <si>
    <t>E Hitchins</t>
  </si>
  <si>
    <t>Peninsula Pensions</t>
  </si>
  <si>
    <t xml:space="preserve">J Friend </t>
  </si>
  <si>
    <t>Payments to the same payee will be amalgamated into one cheque (see below)</t>
  </si>
  <si>
    <t xml:space="preserve">BPC Employer Pension Contribution </t>
  </si>
  <si>
    <t>Cllr Terry Clegg</t>
  </si>
  <si>
    <t>REACH (bus shelter cleaning)</t>
  </si>
  <si>
    <t>T Filtness reimburse Community Support Helpbox</t>
  </si>
  <si>
    <t>REACH</t>
  </si>
  <si>
    <t>T Filtness</t>
  </si>
  <si>
    <t>Cost of Living Crisis fund</t>
  </si>
  <si>
    <t xml:space="preserve">Chair - Cllr E Hitchins </t>
  </si>
  <si>
    <t>26th February 2025</t>
  </si>
  <si>
    <t>IDALC - Annual Subscription</t>
  </si>
  <si>
    <t>IDALC</t>
  </si>
  <si>
    <t>Brixton Feoffee Trust</t>
  </si>
  <si>
    <t>Brixton Feoffee Trust - amenity area financial assistance</t>
  </si>
  <si>
    <t>River Yealm Water Quality (annual 2025)</t>
  </si>
  <si>
    <t>River Yealm Water Quality - River Fly 2025</t>
  </si>
  <si>
    <t>K Aldridge - reimburse February zoom</t>
  </si>
  <si>
    <t>A Kay reimburse Community Support HelpBox</t>
  </si>
  <si>
    <t xml:space="preserve">Cost of Living </t>
  </si>
  <si>
    <t>Wembury Parish Council contribution</t>
  </si>
  <si>
    <t xml:space="preserve">Cornwood contribution </t>
  </si>
  <si>
    <t>Yealmpton PC - Silverbridge Way (1/2 maintenance)</t>
  </si>
  <si>
    <t>River Yealm River Fly 2025 contribution is £317.00</t>
  </si>
  <si>
    <t>2. River Yealm Annual 2025 contribution is £125.00</t>
  </si>
  <si>
    <t>Therfore monies BPC will receive from 6 riparian parishes are £442.00</t>
  </si>
  <si>
    <t>River Yealm Annual + River Fly (2)</t>
  </si>
  <si>
    <t>BPC pension contribution (February)</t>
  </si>
  <si>
    <t>River Yealm Water Quality (RiverFly 2025)</t>
  </si>
  <si>
    <t>Brixton Feoffee Trust - Amenity Areas</t>
  </si>
  <si>
    <t xml:space="preserve">BPC  Pension Contribution </t>
  </si>
  <si>
    <t xml:space="preserve">19th February </t>
  </si>
  <si>
    <t>K Aldridge - reimburse March zoom</t>
  </si>
  <si>
    <t>BPC pension contribution (March)</t>
  </si>
  <si>
    <t>26th March 2025</t>
  </si>
  <si>
    <t>The Sign Shed (sign The Green -obstructing junction)</t>
  </si>
  <si>
    <t>BCA - February Room Hire</t>
  </si>
  <si>
    <t>South Devon District Scouts</t>
  </si>
  <si>
    <t xml:space="preserve">South Devon District Scouts donation </t>
  </si>
  <si>
    <t>The Sign Shed</t>
  </si>
  <si>
    <t>Brixton Community Assoc (BCA)</t>
  </si>
  <si>
    <t>Mrs A Kay</t>
  </si>
  <si>
    <t>I Greet (2 noticboards + deliv + installation)</t>
  </si>
  <si>
    <t>Mr I Greet</t>
  </si>
  <si>
    <t>P MacLennan - DCRF event mileage Langtree, North Devon</t>
  </si>
  <si>
    <t>HMRC - Q4</t>
  </si>
  <si>
    <t>St Mary's PCC</t>
  </si>
  <si>
    <t>Library Support Fund Grant</t>
  </si>
  <si>
    <t>Note 1 - River Yealm</t>
  </si>
  <si>
    <t>Note 2 - River Yealm</t>
  </si>
  <si>
    <t xml:space="preserve">BPC Contribution is now included in the above figures </t>
  </si>
  <si>
    <t>P MacLennan</t>
  </si>
  <si>
    <t>Peninsuila Pensions</t>
  </si>
  <si>
    <t>19th March</t>
  </si>
  <si>
    <t xml:space="preserve">19th March </t>
  </si>
  <si>
    <t>Updated bank balance at 19th March 2025</t>
  </si>
  <si>
    <t>Admin/Insurance/Legal/Banking</t>
  </si>
  <si>
    <t>Lloyds Bank Charges</t>
  </si>
  <si>
    <t xml:space="preserve">Cost of Livin - DCC Library Grant </t>
  </si>
  <si>
    <t>31st March 2025</t>
  </si>
  <si>
    <t>31st March</t>
  </si>
  <si>
    <t xml:space="preserve">31st March </t>
  </si>
  <si>
    <t>South Hams Community Action - refund of grant</t>
  </si>
  <si>
    <t>3rd April 2025</t>
  </si>
  <si>
    <t>This chq has been removed as it is now out of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</si>
</sst>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ptos Narrow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  <font>
      <b/>
      <u/>
      <sz val="8"/>
      <color theme="1"/>
      <name val="Arial"/>
      <family val="2"/>
    </font>
    <font>
      <sz val="8.5"/>
      <color theme="1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8"/>
      <color rgb="FF7030A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sz val="8"/>
      <color theme="9"/>
      <name val="Aptos Narrow"/>
      <family val="2"/>
      <scheme val="minor"/>
    </font>
    <font>
      <b/>
      <sz val="8.5"/>
      <color rgb="FF7030A0"/>
      <name val="Aptos Narrow"/>
      <family val="2"/>
      <scheme val="minor"/>
    </font>
    <font>
      <sz val="8.5"/>
      <color rgb="FF7030A0"/>
      <name val="Aptos Narrow"/>
      <family val="2"/>
      <scheme val="minor"/>
    </font>
    <font>
      <sz val="8.35"/>
      <color rgb="FF7030A0"/>
      <name val="Aptos Narrow"/>
      <family val="2"/>
      <scheme val="minor"/>
    </font>
    <font>
      <sz val="8.5"/>
      <color rgb="FF7030A0"/>
      <name val="Arial"/>
      <family val="2"/>
    </font>
    <font>
      <b/>
      <sz val="8.35"/>
      <color rgb="FF7030A0"/>
      <name val="Aptos Narrow"/>
      <family val="2"/>
      <scheme val="minor"/>
    </font>
    <font>
      <b/>
      <sz val="8"/>
      <color rgb="FF7030A0"/>
      <name val="Arial"/>
      <family val="2"/>
    </font>
    <font>
      <b/>
      <sz val="8"/>
      <color theme="1"/>
      <name val="Aptos Narrow"/>
      <family val="2"/>
      <scheme val="minor"/>
    </font>
    <font>
      <i/>
      <sz val="8"/>
      <color theme="1"/>
      <name val="Arial"/>
      <family val="2"/>
    </font>
    <font>
      <i/>
      <sz val="8"/>
      <color theme="1"/>
      <name val="Aptos Narrow"/>
      <family val="2"/>
      <scheme val="minor"/>
    </font>
    <font>
      <b/>
      <sz val="8"/>
      <name val="Arial"/>
      <family val="2"/>
    </font>
    <font>
      <sz val="9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164" fontId="0" fillId="0" borderId="0" xfId="0" applyNumberFormat="1"/>
    <xf numFmtId="17" fontId="3" fillId="0" borderId="0" xfId="0" applyNumberFormat="1" applyFont="1" applyAlignment="1">
      <alignment horizontal="right" wrapText="1"/>
    </xf>
    <xf numFmtId="164" fontId="3" fillId="0" borderId="2" xfId="0" applyNumberFormat="1" applyFont="1" applyBorder="1"/>
    <xf numFmtId="0" fontId="3" fillId="0" borderId="3" xfId="0" applyFont="1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44" fontId="0" fillId="0" borderId="2" xfId="1" applyFont="1" applyBorder="1"/>
    <xf numFmtId="0" fontId="0" fillId="0" borderId="7" xfId="0" applyBorder="1"/>
    <xf numFmtId="0" fontId="0" fillId="0" borderId="2" xfId="0" applyBorder="1"/>
    <xf numFmtId="44" fontId="3" fillId="0" borderId="5" xfId="1" applyFont="1" applyBorder="1"/>
    <xf numFmtId="0" fontId="0" fillId="2" borderId="9" xfId="0" applyFill="1" applyBorder="1" applyAlignment="1">
      <alignment horizontal="right"/>
    </xf>
    <xf numFmtId="2" fontId="3" fillId="2" borderId="5" xfId="0" applyNumberFormat="1" applyFont="1" applyFill="1" applyBorder="1"/>
    <xf numFmtId="0" fontId="0" fillId="2" borderId="6" xfId="0" applyFill="1" applyBorder="1"/>
    <xf numFmtId="0" fontId="3" fillId="0" borderId="2" xfId="0" applyFont="1" applyBorder="1"/>
    <xf numFmtId="2" fontId="0" fillId="0" borderId="2" xfId="0" applyNumberFormat="1" applyBorder="1"/>
    <xf numFmtId="44" fontId="0" fillId="0" borderId="3" xfId="1" applyFont="1" applyBorder="1"/>
    <xf numFmtId="2" fontId="0" fillId="0" borderId="0" xfId="0" applyNumberFormat="1"/>
    <xf numFmtId="2" fontId="0" fillId="0" borderId="3" xfId="0" applyNumberFormat="1" applyBorder="1"/>
    <xf numFmtId="0" fontId="0" fillId="0" borderId="11" xfId="0" applyBorder="1"/>
    <xf numFmtId="44" fontId="3" fillId="0" borderId="0" xfId="1" applyFont="1" applyBorder="1"/>
    <xf numFmtId="0" fontId="0" fillId="0" borderId="12" xfId="0" applyBorder="1"/>
    <xf numFmtId="0" fontId="0" fillId="0" borderId="0" xfId="0" applyAlignment="1">
      <alignment horizontal="right"/>
    </xf>
    <xf numFmtId="0" fontId="3" fillId="0" borderId="13" xfId="0" applyFont="1" applyBorder="1"/>
    <xf numFmtId="164" fontId="3" fillId="0" borderId="0" xfId="1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64" fontId="3" fillId="0" borderId="16" xfId="0" applyNumberFormat="1" applyFont="1" applyBorder="1"/>
    <xf numFmtId="0" fontId="4" fillId="0" borderId="0" xfId="0" applyFont="1" applyAlignment="1">
      <alignment horizontal="right"/>
    </xf>
    <xf numFmtId="164" fontId="4" fillId="0" borderId="6" xfId="0" applyNumberFormat="1" applyFont="1" applyBorder="1"/>
    <xf numFmtId="164" fontId="0" fillId="0" borderId="3" xfId="0" applyNumberFormat="1" applyBorder="1"/>
    <xf numFmtId="8" fontId="0" fillId="0" borderId="3" xfId="0" applyNumberFormat="1" applyBorder="1"/>
    <xf numFmtId="164" fontId="4" fillId="0" borderId="0" xfId="0" applyNumberFormat="1" applyFont="1" applyAlignment="1">
      <alignment horizontal="right"/>
    </xf>
    <xf numFmtId="8" fontId="4" fillId="0" borderId="3" xfId="0" applyNumberFormat="1" applyFont="1" applyBorder="1"/>
    <xf numFmtId="8" fontId="2" fillId="0" borderId="3" xfId="0" applyNumberFormat="1" applyFont="1" applyBorder="1"/>
    <xf numFmtId="164" fontId="5" fillId="0" borderId="0" xfId="0" applyNumberFormat="1" applyFont="1" applyAlignment="1">
      <alignment horizontal="right"/>
    </xf>
    <xf numFmtId="8" fontId="0" fillId="0" borderId="0" xfId="0" applyNumberFormat="1"/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8" fontId="6" fillId="0" borderId="0" xfId="0" applyNumberFormat="1" applyFont="1"/>
    <xf numFmtId="0" fontId="3" fillId="0" borderId="9" xfId="0" applyFont="1" applyBorder="1"/>
    <xf numFmtId="0" fontId="0" fillId="0" borderId="8" xfId="0" applyBorder="1"/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0" borderId="5" xfId="0" applyBorder="1" applyAlignment="1">
      <alignment horizontal="right"/>
    </xf>
    <xf numFmtId="8" fontId="4" fillId="0" borderId="10" xfId="0" applyNumberFormat="1" applyFont="1" applyBorder="1"/>
    <xf numFmtId="0" fontId="0" fillId="0" borderId="1" xfId="0" applyBorder="1"/>
    <xf numFmtId="0" fontId="0" fillId="0" borderId="20" xfId="0" applyBorder="1"/>
    <xf numFmtId="0" fontId="3" fillId="0" borderId="0" xfId="0" applyFont="1" applyAlignment="1">
      <alignment horizontal="right"/>
    </xf>
    <xf numFmtId="0" fontId="3" fillId="0" borderId="21" xfId="0" applyFont="1" applyBorder="1"/>
    <xf numFmtId="0" fontId="3" fillId="0" borderId="12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44" fontId="1" fillId="0" borderId="23" xfId="1" applyFont="1" applyBorder="1"/>
    <xf numFmtId="0" fontId="3" fillId="0" borderId="14" xfId="0" applyFont="1" applyBorder="1" applyAlignment="1">
      <alignment wrapText="1"/>
    </xf>
    <xf numFmtId="44" fontId="1" fillId="0" borderId="24" xfId="1" applyFont="1" applyBorder="1"/>
    <xf numFmtId="164" fontId="3" fillId="0" borderId="16" xfId="1" applyNumberFormat="1" applyFont="1" applyBorder="1" applyAlignment="1">
      <alignment horizontal="center"/>
    </xf>
    <xf numFmtId="0" fontId="3" fillId="0" borderId="16" xfId="0" applyFont="1" applyBorder="1"/>
    <xf numFmtId="0" fontId="0" fillId="0" borderId="25" xfId="0" applyBorder="1"/>
    <xf numFmtId="8" fontId="6" fillId="0" borderId="15" xfId="0" applyNumberFormat="1" applyFont="1" applyBorder="1"/>
    <xf numFmtId="8" fontId="4" fillId="0" borderId="11" xfId="0" applyNumberFormat="1" applyFont="1" applyBorder="1"/>
    <xf numFmtId="8" fontId="4" fillId="0" borderId="2" xfId="0" applyNumberFormat="1" applyFont="1" applyBorder="1"/>
    <xf numFmtId="0" fontId="0" fillId="0" borderId="18" xfId="0" applyBorder="1"/>
    <xf numFmtId="44" fontId="0" fillId="0" borderId="0" xfId="1" applyFont="1" applyFill="1" applyBorder="1"/>
    <xf numFmtId="44" fontId="3" fillId="0" borderId="2" xfId="1" applyFont="1" applyBorder="1"/>
    <xf numFmtId="44" fontId="0" fillId="0" borderId="2" xfId="1" applyFont="1" applyFill="1" applyBorder="1"/>
    <xf numFmtId="44" fontId="7" fillId="0" borderId="26" xfId="1" applyFont="1" applyBorder="1"/>
    <xf numFmtId="164" fontId="3" fillId="0" borderId="5" xfId="1" applyNumberFormat="1" applyFont="1" applyBorder="1"/>
    <xf numFmtId="15" fontId="8" fillId="0" borderId="0" xfId="0" applyNumberFormat="1" applyFont="1"/>
    <xf numFmtId="0" fontId="10" fillId="0" borderId="0" xfId="0" applyFont="1"/>
    <xf numFmtId="44" fontId="11" fillId="0" borderId="0" xfId="1" applyFont="1"/>
    <xf numFmtId="0" fontId="12" fillId="3" borderId="0" xfId="0" applyFont="1" applyFill="1"/>
    <xf numFmtId="0" fontId="0" fillId="4" borderId="0" xfId="0" applyFill="1"/>
    <xf numFmtId="16" fontId="8" fillId="0" borderId="27" xfId="0" applyNumberFormat="1" applyFont="1" applyBorder="1"/>
    <xf numFmtId="0" fontId="12" fillId="0" borderId="28" xfId="0" applyFont="1" applyBorder="1"/>
    <xf numFmtId="0" fontId="12" fillId="0" borderId="0" xfId="0" applyFont="1"/>
    <xf numFmtId="0" fontId="0" fillId="3" borderId="0" xfId="0" applyFill="1"/>
    <xf numFmtId="16" fontId="12" fillId="0" borderId="29" xfId="0" applyNumberFormat="1" applyFont="1" applyBorder="1"/>
    <xf numFmtId="0" fontId="12" fillId="0" borderId="26" xfId="0" applyFont="1" applyBorder="1"/>
    <xf numFmtId="0" fontId="12" fillId="0" borderId="29" xfId="0" applyFont="1" applyBorder="1"/>
    <xf numFmtId="44" fontId="12" fillId="0" borderId="26" xfId="1" applyFont="1" applyBorder="1"/>
    <xf numFmtId="0" fontId="13" fillId="0" borderId="29" xfId="0" applyFont="1" applyBorder="1"/>
    <xf numFmtId="44" fontId="13" fillId="0" borderId="26" xfId="1" applyFont="1" applyBorder="1"/>
    <xf numFmtId="44" fontId="13" fillId="0" borderId="26" xfId="0" applyNumberFormat="1" applyFont="1" applyBorder="1"/>
    <xf numFmtId="0" fontId="14" fillId="0" borderId="29" xfId="0" applyFont="1" applyBorder="1"/>
    <xf numFmtId="0" fontId="15" fillId="0" borderId="29" xfId="0" applyFont="1" applyBorder="1"/>
    <xf numFmtId="44" fontId="15" fillId="0" borderId="26" xfId="1" applyFont="1" applyBorder="1"/>
    <xf numFmtId="0" fontId="12" fillId="5" borderId="32" xfId="0" applyFont="1" applyFill="1" applyBorder="1"/>
    <xf numFmtId="44" fontId="12" fillId="5" borderId="33" xfId="0" applyNumberFormat="1" applyFont="1" applyFill="1" applyBorder="1"/>
    <xf numFmtId="14" fontId="12" fillId="0" borderId="0" xfId="0" applyNumberFormat="1" applyFont="1"/>
    <xf numFmtId="44" fontId="12" fillId="0" borderId="0" xfId="1" applyFont="1" applyBorder="1"/>
    <xf numFmtId="0" fontId="12" fillId="0" borderId="27" xfId="0" applyFont="1" applyBorder="1"/>
    <xf numFmtId="8" fontId="12" fillId="5" borderId="33" xfId="0" applyNumberFormat="1" applyFont="1" applyFill="1" applyBorder="1"/>
    <xf numFmtId="0" fontId="16" fillId="0" borderId="29" xfId="0" applyFont="1" applyBorder="1"/>
    <xf numFmtId="0" fontId="16" fillId="0" borderId="26" xfId="0" applyFont="1" applyBorder="1" applyAlignment="1">
      <alignment horizontal="center"/>
    </xf>
    <xf numFmtId="0" fontId="17" fillId="0" borderId="29" xfId="0" applyFont="1" applyBorder="1"/>
    <xf numFmtId="44" fontId="17" fillId="0" borderId="26" xfId="0" applyNumberFormat="1" applyFont="1" applyBorder="1"/>
    <xf numFmtId="0" fontId="8" fillId="0" borderId="0" xfId="0" applyFont="1" applyAlignment="1">
      <alignment horizontal="right"/>
    </xf>
    <xf numFmtId="44" fontId="9" fillId="0" borderId="10" xfId="1" applyFont="1" applyBorder="1"/>
    <xf numFmtId="0" fontId="18" fillId="0" borderId="29" xfId="0" applyFont="1" applyBorder="1"/>
    <xf numFmtId="0" fontId="18" fillId="0" borderId="26" xfId="0" applyFont="1" applyBorder="1"/>
    <xf numFmtId="44" fontId="11" fillId="0" borderId="0" xfId="1" applyFont="1" applyBorder="1"/>
    <xf numFmtId="44" fontId="18" fillId="0" borderId="26" xfId="0" applyNumberFormat="1" applyFont="1" applyBorder="1"/>
    <xf numFmtId="0" fontId="0" fillId="0" borderId="29" xfId="0" applyBorder="1"/>
    <xf numFmtId="0" fontId="0" fillId="0" borderId="26" xfId="0" applyBorder="1"/>
    <xf numFmtId="44" fontId="12" fillId="0" borderId="0" xfId="1" applyFont="1"/>
    <xf numFmtId="0" fontId="15" fillId="0" borderId="0" xfId="0" applyFont="1"/>
    <xf numFmtId="0" fontId="19" fillId="0" borderId="16" xfId="0" applyFont="1" applyBorder="1" applyAlignment="1">
      <alignment horizontal="center"/>
    </xf>
    <xf numFmtId="0" fontId="20" fillId="0" borderId="0" xfId="0" applyFont="1"/>
    <xf numFmtId="1" fontId="21" fillId="0" borderId="0" xfId="0" applyNumberFormat="1" applyFont="1"/>
    <xf numFmtId="165" fontId="21" fillId="0" borderId="0" xfId="1" applyNumberFormat="1" applyFont="1" applyFill="1" applyBorder="1"/>
    <xf numFmtId="0" fontId="15" fillId="3" borderId="0" xfId="0" applyFont="1" applyFill="1"/>
    <xf numFmtId="1" fontId="22" fillId="0" borderId="0" xfId="0" applyNumberFormat="1" applyFont="1"/>
    <xf numFmtId="0" fontId="8" fillId="0" borderId="0" xfId="0" applyFont="1"/>
    <xf numFmtId="0" fontId="21" fillId="0" borderId="0" xfId="0" applyFont="1"/>
    <xf numFmtId="44" fontId="21" fillId="0" borderId="0" xfId="1" applyFont="1"/>
    <xf numFmtId="44" fontId="12" fillId="3" borderId="0" xfId="1" applyFont="1" applyFill="1"/>
    <xf numFmtId="0" fontId="23" fillId="0" borderId="0" xfId="1" applyNumberFormat="1" applyFont="1"/>
    <xf numFmtId="0" fontId="21" fillId="0" borderId="0" xfId="1" applyNumberFormat="1" applyFont="1"/>
    <xf numFmtId="44" fontId="21" fillId="0" borderId="0" xfId="1" applyFont="1" applyBorder="1"/>
    <xf numFmtId="44" fontId="20" fillId="0" borderId="10" xfId="1" applyFont="1" applyBorder="1"/>
    <xf numFmtId="0" fontId="18" fillId="0" borderId="0" xfId="0" applyFont="1"/>
    <xf numFmtId="44" fontId="8" fillId="3" borderId="0" xfId="1" applyFont="1" applyFill="1"/>
    <xf numFmtId="0" fontId="12" fillId="0" borderId="0" xfId="0" applyFont="1" applyAlignment="1">
      <alignment horizontal="center"/>
    </xf>
    <xf numFmtId="0" fontId="12" fillId="0" borderId="30" xfId="0" applyFont="1" applyBorder="1"/>
    <xf numFmtId="0" fontId="12" fillId="0" borderId="31" xfId="0" applyFont="1" applyBorder="1"/>
    <xf numFmtId="44" fontId="9" fillId="0" borderId="0" xfId="1" applyFont="1"/>
    <xf numFmtId="44" fontId="0" fillId="0" borderId="0" xfId="1" applyFont="1"/>
    <xf numFmtId="44" fontId="15" fillId="0" borderId="0" xfId="1" applyFont="1"/>
    <xf numFmtId="44" fontId="15" fillId="0" borderId="0" xfId="1" applyFont="1" applyAlignment="1">
      <alignment horizontal="center"/>
    </xf>
    <xf numFmtId="164" fontId="0" fillId="0" borderId="5" xfId="0" applyNumberFormat="1" applyBorder="1"/>
    <xf numFmtId="44" fontId="24" fillId="0" borderId="10" xfId="1" applyFont="1" applyBorder="1"/>
    <xf numFmtId="0" fontId="13" fillId="0" borderId="0" xfId="0" applyFont="1"/>
    <xf numFmtId="0" fontId="25" fillId="0" borderId="0" xfId="0" applyFont="1"/>
    <xf numFmtId="44" fontId="13" fillId="0" borderId="0" xfId="1" applyFont="1"/>
    <xf numFmtId="44" fontId="25" fillId="0" borderId="10" xfId="1" applyFont="1" applyBorder="1"/>
    <xf numFmtId="0" fontId="13" fillId="0" borderId="0" xfId="1" applyNumberFormat="1" applyFont="1"/>
    <xf numFmtId="43" fontId="12" fillId="0" borderId="0" xfId="0" applyNumberFormat="1" applyFont="1"/>
    <xf numFmtId="43" fontId="8" fillId="0" borderId="0" xfId="0" applyNumberFormat="1" applyFont="1"/>
    <xf numFmtId="43" fontId="8" fillId="0" borderId="34" xfId="0" applyNumberFormat="1" applyFont="1" applyBorder="1"/>
    <xf numFmtId="16" fontId="12" fillId="0" borderId="0" xfId="0" applyNumberFormat="1" applyFont="1"/>
    <xf numFmtId="1" fontId="13" fillId="0" borderId="0" xfId="0" applyNumberFormat="1" applyFont="1"/>
    <xf numFmtId="165" fontId="13" fillId="0" borderId="0" xfId="1" applyNumberFormat="1" applyFont="1" applyFill="1" applyBorder="1"/>
    <xf numFmtId="44" fontId="13" fillId="0" borderId="0" xfId="1" applyFont="1" applyBorder="1"/>
    <xf numFmtId="44" fontId="8" fillId="0" borderId="0" xfId="1" applyFont="1"/>
    <xf numFmtId="44" fontId="12" fillId="0" borderId="7" xfId="1" applyFont="1" applyBorder="1"/>
    <xf numFmtId="44" fontId="8" fillId="0" borderId="34" xfId="1" applyFont="1" applyBorder="1"/>
    <xf numFmtId="43" fontId="13" fillId="0" borderId="0" xfId="0" applyNumberFormat="1" applyFont="1"/>
    <xf numFmtId="165" fontId="25" fillId="0" borderId="10" xfId="0" applyNumberFormat="1" applyFont="1" applyBorder="1"/>
    <xf numFmtId="43" fontId="25" fillId="0" borderId="0" xfId="0" applyNumberFormat="1" applyFont="1"/>
    <xf numFmtId="44" fontId="8" fillId="6" borderId="0" xfId="1" applyFont="1" applyFill="1"/>
    <xf numFmtId="0" fontId="0" fillId="6" borderId="0" xfId="0" applyFill="1"/>
    <xf numFmtId="44" fontId="26" fillId="0" borderId="0" xfId="1" applyFont="1" applyAlignment="1">
      <alignment horizontal="center"/>
    </xf>
    <xf numFmtId="0" fontId="26" fillId="3" borderId="0" xfId="0" applyFont="1" applyFill="1" applyAlignment="1">
      <alignment horizontal="center"/>
    </xf>
    <xf numFmtId="0" fontId="3" fillId="4" borderId="0" xfId="0" applyFont="1" applyFill="1"/>
    <xf numFmtId="44" fontId="26" fillId="0" borderId="0" xfId="1" applyFont="1"/>
    <xf numFmtId="0" fontId="26" fillId="0" borderId="0" xfId="0" applyFont="1"/>
    <xf numFmtId="44" fontId="25" fillId="0" borderId="7" xfId="1" applyFont="1" applyBorder="1"/>
    <xf numFmtId="44" fontId="13" fillId="0" borderId="7" xfId="1" applyFont="1" applyBorder="1"/>
    <xf numFmtId="165" fontId="25" fillId="0" borderId="0" xfId="0" applyNumberFormat="1" applyFont="1"/>
    <xf numFmtId="164" fontId="3" fillId="0" borderId="5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7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44" fontId="0" fillId="0" borderId="0" xfId="0" applyNumberFormat="1"/>
    <xf numFmtId="44" fontId="13" fillId="0" borderId="0" xfId="1" applyFont="1" applyFill="1" applyBorder="1"/>
    <xf numFmtId="44" fontId="25" fillId="0" borderId="0" xfId="1" applyFont="1" applyBorder="1"/>
    <xf numFmtId="43" fontId="8" fillId="0" borderId="7" xfId="0" applyNumberFormat="1" applyFont="1" applyBorder="1"/>
    <xf numFmtId="165" fontId="13" fillId="0" borderId="0" xfId="0" applyNumberFormat="1" applyFont="1"/>
    <xf numFmtId="0" fontId="27" fillId="0" borderId="0" xfId="0" applyFont="1"/>
    <xf numFmtId="44" fontId="28" fillId="0" borderId="0" xfId="1" applyFont="1"/>
    <xf numFmtId="164" fontId="1" fillId="0" borderId="5" xfId="1" applyNumberFormat="1" applyFont="1" applyBorder="1" applyAlignment="1">
      <alignment horizontal="right"/>
    </xf>
    <xf numFmtId="0" fontId="0" fillId="0" borderId="5" xfId="0" applyBorder="1" applyAlignment="1">
      <alignment horizontal="left"/>
    </xf>
    <xf numFmtId="164" fontId="3" fillId="2" borderId="5" xfId="1" applyNumberFormat="1" applyFont="1" applyFill="1" applyBorder="1"/>
    <xf numFmtId="44" fontId="8" fillId="5" borderId="34" xfId="1" applyFont="1" applyFill="1" applyBorder="1"/>
    <xf numFmtId="44" fontId="29" fillId="5" borderId="10" xfId="1" applyFont="1" applyFill="1" applyBorder="1"/>
    <xf numFmtId="0" fontId="16" fillId="0" borderId="0" xfId="0" applyFont="1"/>
    <xf numFmtId="44" fontId="29" fillId="5" borderId="0" xfId="1" applyFont="1" applyFill="1" applyBorder="1"/>
    <xf numFmtId="6" fontId="12" fillId="3" borderId="0" xfId="1" applyNumberFormat="1" applyFont="1" applyFill="1"/>
    <xf numFmtId="164" fontId="4" fillId="0" borderId="8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44" fontId="8" fillId="0" borderId="0" xfId="1" applyFont="1" applyFill="1"/>
    <xf numFmtId="44" fontId="12" fillId="0" borderId="0" xfId="1" applyFont="1" applyFill="1"/>
    <xf numFmtId="165" fontId="6" fillId="0" borderId="15" xfId="1" applyNumberFormat="1" applyFont="1" applyBorder="1" applyAlignment="1">
      <alignment horizontal="right"/>
    </xf>
    <xf numFmtId="44" fontId="0" fillId="0" borderId="3" xfId="1" applyFont="1" applyFill="1" applyBorder="1"/>
    <xf numFmtId="44" fontId="9" fillId="0" borderId="0" xfId="1" applyFont="1" applyBorder="1"/>
    <xf numFmtId="4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 applyAlignment="1">
      <alignment horizontal="left"/>
    </xf>
    <xf numFmtId="8" fontId="0" fillId="0" borderId="0" xfId="1" applyNumberFormat="1" applyFont="1" applyAlignment="1"/>
    <xf numFmtId="8" fontId="1" fillId="0" borderId="0" xfId="1" applyNumberFormat="1" applyFont="1" applyAlignment="1"/>
    <xf numFmtId="44" fontId="3" fillId="0" borderId="0" xfId="0" applyNumberFormat="1" applyFont="1"/>
    <xf numFmtId="44" fontId="3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0" fontId="13" fillId="0" borderId="0" xfId="0" applyFont="1" applyAlignment="1">
      <alignment horizontal="right"/>
    </xf>
    <xf numFmtId="43" fontId="25" fillId="0" borderId="4" xfId="0" applyNumberFormat="1" applyFont="1" applyBorder="1"/>
    <xf numFmtId="8" fontId="0" fillId="0" borderId="0" xfId="1" applyNumberFormat="1" applyFont="1" applyAlignment="1">
      <alignment horizontal="center"/>
    </xf>
    <xf numFmtId="164" fontId="2" fillId="0" borderId="8" xfId="0" applyNumberFormat="1" applyFont="1" applyBorder="1" applyAlignment="1">
      <alignment horizontal="left"/>
    </xf>
    <xf numFmtId="8" fontId="1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165" fontId="0" fillId="0" borderId="0" xfId="1" applyNumberFormat="1" applyFont="1" applyAlignment="1"/>
    <xf numFmtId="0" fontId="14" fillId="0" borderId="0" xfId="0" applyFont="1" applyAlignment="1">
      <alignment horizontal="right"/>
    </xf>
    <xf numFmtId="164" fontId="4" fillId="0" borderId="8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30" fillId="0" borderId="0" xfId="0" applyFont="1"/>
    <xf numFmtId="0" fontId="18" fillId="0" borderId="0" xfId="1" applyNumberFormat="1" applyFont="1"/>
    <xf numFmtId="44" fontId="18" fillId="0" borderId="0" xfId="1" applyFont="1"/>
    <xf numFmtId="0" fontId="31" fillId="0" borderId="0" xfId="0" applyFont="1"/>
    <xf numFmtId="0" fontId="3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B2371-F6BB-41B4-8146-920379B5BB2E}">
  <dimension ref="A1:F69"/>
  <sheetViews>
    <sheetView workbookViewId="0">
      <selection activeCell="P20" sqref="P20"/>
    </sheetView>
  </sheetViews>
  <sheetFormatPr defaultRowHeight="14.4" x14ac:dyDescent="0.3"/>
  <cols>
    <col min="1" max="1" width="47.88671875" customWidth="1"/>
    <col min="2" max="2" width="12.44140625" customWidth="1"/>
    <col min="3" max="3" width="26.33203125" customWidth="1"/>
    <col min="6" max="6" width="10.109375" bestFit="1" customWidth="1"/>
  </cols>
  <sheetData>
    <row r="1" spans="1:6" x14ac:dyDescent="0.3">
      <c r="A1" s="1" t="s">
        <v>39</v>
      </c>
      <c r="B1" s="2"/>
    </row>
    <row r="2" spans="1:6" x14ac:dyDescent="0.3">
      <c r="A2" s="3">
        <v>45383</v>
      </c>
      <c r="B2" s="2"/>
    </row>
    <row r="3" spans="1:6" x14ac:dyDescent="0.3">
      <c r="A3" s="16" t="s">
        <v>0</v>
      </c>
      <c r="B3" s="4" t="s">
        <v>1</v>
      </c>
      <c r="C3" s="5" t="s">
        <v>2</v>
      </c>
    </row>
    <row r="4" spans="1:6" x14ac:dyDescent="0.3">
      <c r="A4" s="45"/>
      <c r="B4" s="7"/>
      <c r="C4" s="8"/>
    </row>
    <row r="5" spans="1:6" x14ac:dyDescent="0.3">
      <c r="A5" s="46"/>
      <c r="B5" s="12">
        <f>SUM(B4:B4)</f>
        <v>0</v>
      </c>
      <c r="C5" s="8"/>
    </row>
    <row r="6" spans="1:6" x14ac:dyDescent="0.3">
      <c r="A6" s="13"/>
      <c r="B6" s="14"/>
      <c r="C6" s="15"/>
    </row>
    <row r="7" spans="1:6" x14ac:dyDescent="0.3">
      <c r="A7" s="16" t="s">
        <v>4</v>
      </c>
      <c r="B7" s="17"/>
      <c r="C7" s="11"/>
    </row>
    <row r="8" spans="1:6" x14ac:dyDescent="0.3">
      <c r="A8" s="11" t="s">
        <v>62</v>
      </c>
      <c r="B8" s="9">
        <v>22.08</v>
      </c>
      <c r="C8" s="11" t="s">
        <v>41</v>
      </c>
    </row>
    <row r="9" spans="1:6" x14ac:dyDescent="0.3">
      <c r="A9" s="11" t="s">
        <v>47</v>
      </c>
      <c r="B9" s="9">
        <v>120</v>
      </c>
      <c r="C9" s="11" t="s">
        <v>41</v>
      </c>
    </row>
    <row r="10" spans="1:6" x14ac:dyDescent="0.3">
      <c r="A10" s="11" t="s">
        <v>42</v>
      </c>
      <c r="B10" s="9">
        <v>3258</v>
      </c>
      <c r="C10" s="11" t="s">
        <v>41</v>
      </c>
    </row>
    <row r="11" spans="1:6" x14ac:dyDescent="0.3">
      <c r="A11" s="11" t="s">
        <v>43</v>
      </c>
      <c r="B11" s="18">
        <v>25</v>
      </c>
      <c r="C11" s="8" t="s">
        <v>41</v>
      </c>
    </row>
    <row r="12" spans="1:6" x14ac:dyDescent="0.3">
      <c r="A12" s="11" t="s">
        <v>44</v>
      </c>
      <c r="B12" s="18">
        <v>75</v>
      </c>
      <c r="C12" s="11" t="s">
        <v>45</v>
      </c>
    </row>
    <row r="13" spans="1:6" x14ac:dyDescent="0.3">
      <c r="A13" s="11" t="s">
        <v>46</v>
      </c>
      <c r="B13" s="18">
        <v>174.13</v>
      </c>
      <c r="C13" s="11" t="s">
        <v>41</v>
      </c>
    </row>
    <row r="14" spans="1:6" x14ac:dyDescent="0.3">
      <c r="A14" s="11" t="s">
        <v>63</v>
      </c>
      <c r="B14" s="18">
        <v>57.6</v>
      </c>
      <c r="C14" s="11" t="s">
        <v>41</v>
      </c>
    </row>
    <row r="15" spans="1:6" x14ac:dyDescent="0.3">
      <c r="A15" s="11" t="s">
        <v>49</v>
      </c>
      <c r="B15" s="18">
        <v>16.100000000000001</v>
      </c>
      <c r="C15" s="11" t="s">
        <v>41</v>
      </c>
    </row>
    <row r="16" spans="1:6" x14ac:dyDescent="0.3">
      <c r="A16" s="11" t="s">
        <v>5</v>
      </c>
      <c r="B16" s="18">
        <v>1231.5899999999999</v>
      </c>
      <c r="C16" s="11" t="s">
        <v>3</v>
      </c>
      <c r="F16" s="19"/>
    </row>
    <row r="17" spans="1:6" x14ac:dyDescent="0.3">
      <c r="A17" s="11" t="s">
        <v>6</v>
      </c>
      <c r="B17" s="18">
        <v>14.4</v>
      </c>
      <c r="C17" s="11" t="s">
        <v>3</v>
      </c>
      <c r="F17" s="19"/>
    </row>
    <row r="18" spans="1:6" x14ac:dyDescent="0.3">
      <c r="A18" s="11" t="s">
        <v>7</v>
      </c>
      <c r="B18" s="18">
        <v>35</v>
      </c>
      <c r="C18" s="8" t="s">
        <v>3</v>
      </c>
    </row>
    <row r="19" spans="1:6" x14ac:dyDescent="0.3">
      <c r="A19" s="11" t="s">
        <v>40</v>
      </c>
      <c r="B19" s="18">
        <v>15.59</v>
      </c>
      <c r="C19" s="8" t="s">
        <v>3</v>
      </c>
    </row>
    <row r="20" spans="1:6" x14ac:dyDescent="0.3">
      <c r="A20" s="11" t="s">
        <v>50</v>
      </c>
      <c r="B20" s="18">
        <v>15.97</v>
      </c>
      <c r="C20" s="8" t="s">
        <v>51</v>
      </c>
    </row>
    <row r="21" spans="1:6" x14ac:dyDescent="0.3">
      <c r="A21" s="11" t="s">
        <v>52</v>
      </c>
      <c r="B21" s="18">
        <v>29.7</v>
      </c>
      <c r="C21" s="8" t="s">
        <v>41</v>
      </c>
    </row>
    <row r="22" spans="1:6" x14ac:dyDescent="0.3">
      <c r="A22" s="11" t="s">
        <v>53</v>
      </c>
      <c r="B22" s="18">
        <v>825</v>
      </c>
      <c r="C22" s="8" t="s">
        <v>3</v>
      </c>
    </row>
    <row r="23" spans="1:6" x14ac:dyDescent="0.3">
      <c r="A23" s="44" t="s">
        <v>55</v>
      </c>
      <c r="B23" s="20">
        <v>50</v>
      </c>
      <c r="C23" s="8" t="s">
        <v>3</v>
      </c>
    </row>
    <row r="24" spans="1:6" x14ac:dyDescent="0.3">
      <c r="A24" s="11" t="s">
        <v>56</v>
      </c>
      <c r="B24" s="18">
        <v>664.82</v>
      </c>
      <c r="C24" s="8" t="s">
        <v>57</v>
      </c>
    </row>
    <row r="25" spans="1:6" x14ac:dyDescent="0.3">
      <c r="A25" s="59" t="s">
        <v>58</v>
      </c>
      <c r="B25" s="66">
        <v>349.91</v>
      </c>
      <c r="C25" s="43" t="s">
        <v>57</v>
      </c>
    </row>
    <row r="26" spans="1:6" x14ac:dyDescent="0.3">
      <c r="A26" s="44" t="s">
        <v>60</v>
      </c>
      <c r="B26" s="64">
        <v>129.57</v>
      </c>
      <c r="C26" s="45" t="s">
        <v>45</v>
      </c>
    </row>
    <row r="27" spans="1:6" x14ac:dyDescent="0.3">
      <c r="A27" s="21"/>
      <c r="B27" s="65">
        <f>SUM(B8:B26)</f>
        <v>7109.4599999999991</v>
      </c>
    </row>
    <row r="28" spans="1:6" ht="15" thickBot="1" x14ac:dyDescent="0.35">
      <c r="B28" s="22"/>
    </row>
    <row r="29" spans="1:6" ht="15" thickBot="1" x14ac:dyDescent="0.35">
      <c r="A29" s="55" t="s">
        <v>8</v>
      </c>
      <c r="B29" s="23"/>
      <c r="C29" s="24"/>
    </row>
    <row r="30" spans="1:6" ht="15" thickBot="1" x14ac:dyDescent="0.35">
      <c r="A30" s="25" t="s">
        <v>9</v>
      </c>
      <c r="B30" s="54">
        <v>4935.0200000000004</v>
      </c>
      <c r="C30" s="24"/>
    </row>
    <row r="31" spans="1:6" ht="15" thickBot="1" x14ac:dyDescent="0.35">
      <c r="A31" s="58" t="s">
        <v>10</v>
      </c>
      <c r="B31" s="56">
        <v>239.1</v>
      </c>
      <c r="C31" s="24"/>
    </row>
    <row r="32" spans="1:6" ht="15" thickBot="1" x14ac:dyDescent="0.35">
      <c r="A32" s="50" t="s">
        <v>11</v>
      </c>
      <c r="B32" s="57">
        <f>SUM(B30:B31)</f>
        <v>5174.1200000000008</v>
      </c>
      <c r="C32" s="24"/>
    </row>
    <row r="33" spans="1:6" ht="15" thickBot="1" x14ac:dyDescent="0.35">
      <c r="A33" s="52"/>
      <c r="B33" s="26"/>
      <c r="C33" s="24"/>
    </row>
    <row r="34" spans="1:6" ht="15" thickBot="1" x14ac:dyDescent="0.35">
      <c r="A34" s="27" t="s">
        <v>54</v>
      </c>
      <c r="C34" s="24"/>
    </row>
    <row r="35" spans="1:6" ht="15" thickBot="1" x14ac:dyDescent="0.35">
      <c r="A35" s="27" t="s">
        <v>12</v>
      </c>
      <c r="B35" s="28">
        <v>102624.53</v>
      </c>
      <c r="C35" s="24"/>
    </row>
    <row r="36" spans="1:6" x14ac:dyDescent="0.3">
      <c r="A36" s="53"/>
      <c r="B36" s="2"/>
      <c r="C36" s="29"/>
    </row>
    <row r="37" spans="1:6" x14ac:dyDescent="0.3">
      <c r="A37" s="51" t="s">
        <v>13</v>
      </c>
      <c r="B37" s="11"/>
      <c r="C37" s="29"/>
    </row>
    <row r="38" spans="1:6" x14ac:dyDescent="0.3">
      <c r="A38" s="48" t="s">
        <v>14</v>
      </c>
      <c r="B38" s="30">
        <v>754.26</v>
      </c>
      <c r="C38" s="29"/>
    </row>
    <row r="39" spans="1:6" x14ac:dyDescent="0.3">
      <c r="A39" s="49" t="s">
        <v>15</v>
      </c>
      <c r="B39" s="31">
        <v>12482.69</v>
      </c>
      <c r="C39" s="29"/>
    </row>
    <row r="40" spans="1:6" x14ac:dyDescent="0.3">
      <c r="A40" s="49" t="s">
        <v>16</v>
      </c>
      <c r="B40" s="31">
        <v>10265.98</v>
      </c>
      <c r="C40" s="29"/>
      <c r="F40" s="2"/>
    </row>
    <row r="41" spans="1:6" x14ac:dyDescent="0.3">
      <c r="A41" s="48" t="s">
        <v>17</v>
      </c>
      <c r="B41" s="32">
        <v>757.5</v>
      </c>
      <c r="C41" s="33"/>
      <c r="F41" s="2"/>
    </row>
    <row r="42" spans="1:6" x14ac:dyDescent="0.3">
      <c r="A42" s="49" t="s">
        <v>18</v>
      </c>
      <c r="B42" s="34">
        <v>533.09</v>
      </c>
      <c r="C42" s="33"/>
      <c r="F42" s="37"/>
    </row>
    <row r="43" spans="1:6" x14ac:dyDescent="0.3">
      <c r="A43" s="48" t="s">
        <v>19</v>
      </c>
      <c r="B43" s="34">
        <v>531.34</v>
      </c>
      <c r="C43" s="33"/>
      <c r="F43" s="2"/>
    </row>
    <row r="44" spans="1:6" x14ac:dyDescent="0.3">
      <c r="A44" s="48" t="s">
        <v>20</v>
      </c>
      <c r="B44" s="35">
        <v>3964.58</v>
      </c>
      <c r="C44" s="206" t="s">
        <v>21</v>
      </c>
      <c r="D44" s="207"/>
      <c r="E44" s="207"/>
      <c r="F44" s="37"/>
    </row>
    <row r="45" spans="1:6" x14ac:dyDescent="0.3">
      <c r="A45" s="48" t="s">
        <v>22</v>
      </c>
      <c r="B45" s="34">
        <v>38.75</v>
      </c>
      <c r="C45" s="33"/>
      <c r="F45" s="37"/>
    </row>
    <row r="46" spans="1:6" x14ac:dyDescent="0.3">
      <c r="A46" s="48" t="s">
        <v>23</v>
      </c>
      <c r="B46" s="34">
        <v>233.9</v>
      </c>
      <c r="C46" s="36"/>
      <c r="F46" s="2"/>
    </row>
    <row r="47" spans="1:6" x14ac:dyDescent="0.3">
      <c r="A47" s="48" t="s">
        <v>24</v>
      </c>
      <c r="B47" s="34">
        <v>616</v>
      </c>
      <c r="C47" s="33"/>
      <c r="D47" s="2"/>
      <c r="F47" s="37"/>
    </row>
    <row r="48" spans="1:6" x14ac:dyDescent="0.3">
      <c r="A48" s="48" t="s">
        <v>25</v>
      </c>
      <c r="B48" s="34">
        <v>115.45</v>
      </c>
      <c r="C48" s="33"/>
      <c r="D48" s="37"/>
      <c r="F48" s="2"/>
    </row>
    <row r="49" spans="1:6" x14ac:dyDescent="0.3">
      <c r="A49" s="48" t="s">
        <v>26</v>
      </c>
      <c r="B49" s="34">
        <v>2479.84</v>
      </c>
      <c r="C49" s="33"/>
      <c r="D49" s="37"/>
    </row>
    <row r="50" spans="1:6" x14ac:dyDescent="0.3">
      <c r="A50" s="11" t="s">
        <v>27</v>
      </c>
      <c r="B50" s="34">
        <v>182.28</v>
      </c>
      <c r="C50" s="33"/>
      <c r="D50" s="37"/>
      <c r="F50" s="2"/>
    </row>
    <row r="51" spans="1:6" x14ac:dyDescent="0.3">
      <c r="A51" s="11" t="s">
        <v>28</v>
      </c>
      <c r="B51" s="34">
        <v>240</v>
      </c>
      <c r="C51" s="33" t="s">
        <v>66</v>
      </c>
      <c r="D51" s="37"/>
      <c r="E51" s="37"/>
    </row>
    <row r="52" spans="1:6" x14ac:dyDescent="0.3">
      <c r="A52" s="11" t="s">
        <v>29</v>
      </c>
      <c r="B52" s="34">
        <v>950</v>
      </c>
      <c r="C52" s="33" t="s">
        <v>66</v>
      </c>
      <c r="D52" s="37"/>
      <c r="E52" s="37"/>
    </row>
    <row r="53" spans="1:6" x14ac:dyDescent="0.3">
      <c r="A53" s="11" t="s">
        <v>59</v>
      </c>
      <c r="B53" s="35">
        <v>956.41</v>
      </c>
      <c r="C53" s="33" t="s">
        <v>67</v>
      </c>
      <c r="D53" s="37"/>
      <c r="E53" s="37"/>
    </row>
    <row r="54" spans="1:6" x14ac:dyDescent="0.3">
      <c r="A54" s="11" t="s">
        <v>30</v>
      </c>
      <c r="B54" s="34">
        <v>6000</v>
      </c>
      <c r="C54" s="33"/>
      <c r="D54" s="37"/>
    </row>
    <row r="55" spans="1:6" x14ac:dyDescent="0.3">
      <c r="A55" s="11" t="s">
        <v>31</v>
      </c>
      <c r="B55" s="47">
        <v>427.32</v>
      </c>
      <c r="C55" s="208"/>
      <c r="D55" s="209"/>
      <c r="E55" s="209"/>
      <c r="F55" s="210"/>
    </row>
    <row r="56" spans="1:6" x14ac:dyDescent="0.3">
      <c r="A56" s="11" t="s">
        <v>32</v>
      </c>
      <c r="B56" s="61">
        <v>4.68</v>
      </c>
      <c r="C56" s="38"/>
      <c r="D56" s="38"/>
      <c r="E56" s="38"/>
      <c r="F56" s="38"/>
    </row>
    <row r="57" spans="1:6" x14ac:dyDescent="0.3">
      <c r="A57" s="11" t="s">
        <v>33</v>
      </c>
      <c r="B57" s="62">
        <v>123.54</v>
      </c>
      <c r="C57" s="38"/>
      <c r="D57" s="38"/>
      <c r="E57" s="38"/>
      <c r="F57" s="38"/>
    </row>
    <row r="58" spans="1:6" ht="15" thickBot="1" x14ac:dyDescent="0.35">
      <c r="A58" s="39" t="s">
        <v>34</v>
      </c>
      <c r="B58" s="60">
        <v>31815.63</v>
      </c>
      <c r="C58" s="33"/>
    </row>
    <row r="59" spans="1:6" x14ac:dyDescent="0.3">
      <c r="A59" s="39"/>
      <c r="B59" s="40"/>
      <c r="C59" s="33"/>
    </row>
    <row r="60" spans="1:6" x14ac:dyDescent="0.3">
      <c r="A60" s="1" t="s">
        <v>35</v>
      </c>
      <c r="C60" s="2"/>
    </row>
    <row r="61" spans="1:6" x14ac:dyDescent="0.3">
      <c r="A61" s="1" t="s">
        <v>48</v>
      </c>
    </row>
    <row r="63" spans="1:6" x14ac:dyDescent="0.3">
      <c r="D63" t="s">
        <v>36</v>
      </c>
    </row>
    <row r="64" spans="1:6" x14ac:dyDescent="0.3">
      <c r="A64" s="41" t="s">
        <v>37</v>
      </c>
      <c r="B64" s="6"/>
      <c r="C64" s="21"/>
    </row>
    <row r="65" spans="1:3" x14ac:dyDescent="0.3">
      <c r="A65" s="42" t="s">
        <v>64</v>
      </c>
      <c r="C65" s="43"/>
    </row>
    <row r="66" spans="1:3" x14ac:dyDescent="0.3">
      <c r="A66" s="42" t="s">
        <v>68</v>
      </c>
      <c r="C66" s="43"/>
    </row>
    <row r="67" spans="1:3" x14ac:dyDescent="0.3">
      <c r="A67" s="42" t="s">
        <v>38</v>
      </c>
      <c r="C67" s="43"/>
    </row>
    <row r="68" spans="1:3" x14ac:dyDescent="0.3">
      <c r="A68" s="42" t="s">
        <v>65</v>
      </c>
      <c r="C68" s="43"/>
    </row>
    <row r="69" spans="1:3" x14ac:dyDescent="0.3">
      <c r="A69" s="63" t="s">
        <v>61</v>
      </c>
      <c r="B69" s="10"/>
      <c r="C69" s="8"/>
    </row>
  </sheetData>
  <mergeCells count="2">
    <mergeCell ref="C44:E44"/>
    <mergeCell ref="C55:F5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460EE-9627-408B-9EB3-1618AA2116D0}">
  <dimension ref="A1:M166"/>
  <sheetViews>
    <sheetView workbookViewId="0">
      <selection activeCell="E13" sqref="E13"/>
    </sheetView>
  </sheetViews>
  <sheetFormatPr defaultRowHeight="14.4" x14ac:dyDescent="0.3"/>
  <cols>
    <col min="1" max="1" width="29.88671875" customWidth="1"/>
    <col min="2" max="2" width="12.5546875" customWidth="1"/>
    <col min="3" max="3" width="11.109375" customWidth="1"/>
    <col min="5" max="5" width="11.6640625" customWidth="1"/>
    <col min="8" max="8" width="11.5546875" bestFit="1" customWidth="1"/>
    <col min="11" max="11" width="10.5546875" bestFit="1" customWidth="1"/>
    <col min="12" max="12" width="15.33203125" customWidth="1"/>
  </cols>
  <sheetData>
    <row r="1" spans="1:13" x14ac:dyDescent="0.3">
      <c r="A1" s="69" t="s">
        <v>348</v>
      </c>
      <c r="B1" s="127"/>
      <c r="C1" s="128"/>
      <c r="D1" s="128"/>
    </row>
    <row r="2" spans="1:13" x14ac:dyDescent="0.3">
      <c r="A2" s="69"/>
      <c r="B2" s="127"/>
      <c r="C2" s="128"/>
      <c r="D2" s="128"/>
    </row>
    <row r="3" spans="1:13" x14ac:dyDescent="0.3">
      <c r="A3" s="70" t="s">
        <v>109</v>
      </c>
      <c r="B3" s="71"/>
      <c r="C3" s="128"/>
      <c r="D3" s="128"/>
      <c r="E3" s="76"/>
      <c r="G3" s="114" t="s">
        <v>267</v>
      </c>
      <c r="H3" s="76"/>
      <c r="I3" s="76"/>
      <c r="J3" s="76"/>
      <c r="K3" s="138"/>
      <c r="L3" s="145">
        <v>105081.85</v>
      </c>
      <c r="M3" s="124" t="s">
        <v>270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/>
    </row>
    <row r="5" spans="1:13" x14ac:dyDescent="0.3">
      <c r="A5" s="76" t="s">
        <v>111</v>
      </c>
      <c r="B5" s="71"/>
      <c r="C5" s="128"/>
      <c r="D5" s="128"/>
      <c r="G5" s="76" t="s">
        <v>268</v>
      </c>
      <c r="H5" s="76"/>
      <c r="I5" s="76"/>
      <c r="J5" s="76"/>
      <c r="K5" s="138"/>
      <c r="L5" s="146">
        <f>SUM(B31)</f>
        <v>48248.979999999996</v>
      </c>
    </row>
    <row r="6" spans="1:13" x14ac:dyDescent="0.3">
      <c r="A6" s="76" t="s">
        <v>112</v>
      </c>
      <c r="B6" s="71"/>
      <c r="C6" s="128"/>
      <c r="D6" s="128"/>
      <c r="G6" s="76"/>
      <c r="H6" s="76"/>
      <c r="I6" s="76"/>
      <c r="J6" s="76"/>
      <c r="K6" s="138"/>
      <c r="L6" s="106">
        <f>SUM(L3:L5)</f>
        <v>153330.83000000002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x14ac:dyDescent="0.3">
      <c r="A8" s="76" t="s">
        <v>250</v>
      </c>
      <c r="B8" s="71">
        <v>1000</v>
      </c>
      <c r="C8" s="128"/>
      <c r="D8" s="128"/>
      <c r="G8" s="76" t="s">
        <v>269</v>
      </c>
      <c r="H8" s="76"/>
      <c r="I8" s="76"/>
      <c r="J8" s="76"/>
      <c r="K8" s="138"/>
      <c r="L8" s="146">
        <f>SUM(B164)</f>
        <v>46286.05</v>
      </c>
    </row>
    <row r="9" spans="1:13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ht="15" thickBot="1" x14ac:dyDescent="0.35">
      <c r="A10" s="76" t="s">
        <v>117</v>
      </c>
      <c r="B10" s="71"/>
      <c r="C10" s="128"/>
      <c r="D10" s="128"/>
      <c r="G10" s="114" t="s">
        <v>349</v>
      </c>
      <c r="H10" s="114"/>
      <c r="I10" s="114"/>
      <c r="J10" s="114"/>
      <c r="K10" s="139"/>
      <c r="L10" s="147">
        <f>SUM(L6-L8)</f>
        <v>107044.78000000001</v>
      </c>
    </row>
    <row r="11" spans="1:13" ht="15" thickTop="1" x14ac:dyDescent="0.3">
      <c r="A11" s="76" t="s">
        <v>118</v>
      </c>
      <c r="B11" s="71"/>
      <c r="C11" s="128"/>
      <c r="D11" s="128"/>
      <c r="G11" s="76"/>
      <c r="H11" s="76"/>
      <c r="I11" s="76"/>
      <c r="J11" s="76"/>
      <c r="K11" s="138"/>
      <c r="L11" s="106"/>
    </row>
    <row r="12" spans="1:13" x14ac:dyDescent="0.3">
      <c r="A12" s="76" t="s">
        <v>119</v>
      </c>
      <c r="B12" s="71"/>
      <c r="C12" s="128"/>
      <c r="D12" s="128"/>
      <c r="G12" s="114" t="s">
        <v>259</v>
      </c>
      <c r="H12" s="114"/>
      <c r="I12" s="114"/>
      <c r="J12" s="114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76"/>
      <c r="H13" s="76"/>
      <c r="I13" s="76"/>
      <c r="J13" s="76"/>
      <c r="K13" s="76"/>
      <c r="L13" s="106"/>
    </row>
    <row r="14" spans="1:13" x14ac:dyDescent="0.3">
      <c r="A14" s="76" t="s">
        <v>122</v>
      </c>
      <c r="B14" s="71">
        <v>8.2100000000000009</v>
      </c>
      <c r="C14" s="128"/>
      <c r="D14" s="128"/>
      <c r="G14" s="76" t="s">
        <v>266</v>
      </c>
      <c r="H14" s="76"/>
      <c r="I14" s="76"/>
      <c r="J14" s="76"/>
      <c r="K14" s="138"/>
      <c r="L14" s="106"/>
    </row>
    <row r="15" spans="1:13" x14ac:dyDescent="0.3">
      <c r="A15" s="76" t="s">
        <v>124</v>
      </c>
      <c r="B15" s="71"/>
      <c r="C15" s="128"/>
      <c r="D15" s="128"/>
      <c r="G15" s="141" t="s">
        <v>350</v>
      </c>
      <c r="H15" s="76" t="s">
        <v>260</v>
      </c>
      <c r="I15" s="76"/>
      <c r="J15" s="76"/>
      <c r="K15" s="138"/>
      <c r="L15" s="106">
        <v>8943.36</v>
      </c>
    </row>
    <row r="16" spans="1:13" x14ac:dyDescent="0.3">
      <c r="A16" s="76" t="s">
        <v>125</v>
      </c>
      <c r="B16" s="71"/>
      <c r="C16" s="128"/>
      <c r="D16" s="128"/>
      <c r="G16" s="141" t="s">
        <v>350</v>
      </c>
      <c r="H16" s="76" t="s">
        <v>261</v>
      </c>
      <c r="I16" s="76"/>
      <c r="J16" s="76"/>
      <c r="K16" s="138"/>
      <c r="L16" s="106">
        <v>20247.310000000001</v>
      </c>
    </row>
    <row r="17" spans="1:12" x14ac:dyDescent="0.3">
      <c r="A17" s="76" t="s">
        <v>127</v>
      </c>
      <c r="B17" s="71"/>
      <c r="C17" s="128"/>
      <c r="D17" s="128"/>
      <c r="G17" s="141" t="s">
        <v>337</v>
      </c>
      <c r="H17" s="76" t="s">
        <v>262</v>
      </c>
      <c r="I17" s="76"/>
      <c r="J17" s="76"/>
      <c r="K17" s="138"/>
      <c r="L17" s="146">
        <v>82624.53</v>
      </c>
    </row>
    <row r="18" spans="1:12" x14ac:dyDescent="0.3">
      <c r="A18" s="76" t="s">
        <v>14</v>
      </c>
      <c r="B18" s="71"/>
      <c r="C18" s="128"/>
      <c r="D18" s="128"/>
      <c r="G18" s="76"/>
      <c r="H18" s="76"/>
      <c r="I18" s="76"/>
      <c r="J18" s="76"/>
      <c r="K18" s="138"/>
      <c r="L18" s="145">
        <f>SUM(L15:L17)</f>
        <v>111815.2</v>
      </c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8"/>
      <c r="L19" s="138"/>
    </row>
    <row r="20" spans="1:12" x14ac:dyDescent="0.3">
      <c r="A20" s="76" t="s">
        <v>129</v>
      </c>
      <c r="B20" s="71">
        <v>1425</v>
      </c>
      <c r="C20" s="128"/>
      <c r="D20" s="128"/>
      <c r="G20" s="76" t="s">
        <v>263</v>
      </c>
      <c r="H20" s="76"/>
      <c r="I20" s="76"/>
      <c r="J20" s="76"/>
      <c r="K20" s="142">
        <v>2330</v>
      </c>
      <c r="L20" s="143">
        <v>16.100000000000001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2367</v>
      </c>
      <c r="L21" s="135">
        <v>52.5</v>
      </c>
    </row>
    <row r="22" spans="1:12" x14ac:dyDescent="0.3">
      <c r="A22" s="76" t="s">
        <v>131</v>
      </c>
      <c r="B22" s="71"/>
      <c r="C22" s="128"/>
      <c r="D22" s="128"/>
      <c r="G22" s="76"/>
      <c r="H22" s="76"/>
      <c r="I22" s="76"/>
      <c r="J22" s="76"/>
      <c r="K22" s="137">
        <v>2379</v>
      </c>
      <c r="L22" s="135">
        <v>1200</v>
      </c>
    </row>
    <row r="23" spans="1:12" x14ac:dyDescent="0.3">
      <c r="A23" s="76" t="s">
        <v>133</v>
      </c>
      <c r="B23" s="71">
        <v>1662.79</v>
      </c>
      <c r="C23" s="128"/>
      <c r="D23" s="128"/>
      <c r="G23" s="76"/>
      <c r="H23" s="76"/>
      <c r="I23" s="76"/>
      <c r="J23" s="76"/>
      <c r="K23" s="137">
        <v>2380</v>
      </c>
      <c r="L23" s="135">
        <v>30</v>
      </c>
    </row>
    <row r="24" spans="1:12" x14ac:dyDescent="0.3">
      <c r="A24" s="76" t="s">
        <v>135</v>
      </c>
      <c r="B24" s="71"/>
      <c r="C24" s="128"/>
      <c r="D24" s="128"/>
      <c r="G24" s="76"/>
      <c r="H24" s="76"/>
      <c r="I24" s="76"/>
      <c r="J24" s="76"/>
      <c r="K24" s="137">
        <v>2383</v>
      </c>
      <c r="L24" s="135">
        <v>15.59</v>
      </c>
    </row>
    <row r="25" spans="1:12" x14ac:dyDescent="0.3">
      <c r="A25" s="98" t="s">
        <v>137</v>
      </c>
      <c r="B25" s="99">
        <f>SUM(B5:B24)</f>
        <v>5629.98</v>
      </c>
      <c r="C25" s="128"/>
      <c r="D25" s="128"/>
      <c r="G25" s="76"/>
      <c r="H25" s="76"/>
      <c r="I25" s="76"/>
      <c r="J25" s="76"/>
      <c r="K25" s="137">
        <v>2385</v>
      </c>
      <c r="L25" s="144">
        <v>50</v>
      </c>
    </row>
    <row r="26" spans="1:12" x14ac:dyDescent="0.3">
      <c r="A26" s="98" t="s">
        <v>139</v>
      </c>
      <c r="B26" s="102"/>
      <c r="C26" s="128"/>
      <c r="D26" s="128"/>
      <c r="G26" s="76"/>
      <c r="H26" s="76"/>
      <c r="I26" s="76"/>
      <c r="J26" s="76"/>
      <c r="K26" s="137">
        <v>2386</v>
      </c>
      <c r="L26" s="167">
        <v>378</v>
      </c>
    </row>
    <row r="27" spans="1:12" x14ac:dyDescent="0.3">
      <c r="A27" s="76" t="s">
        <v>141</v>
      </c>
      <c r="B27" s="71">
        <v>22619</v>
      </c>
      <c r="C27" s="128"/>
      <c r="D27" s="128"/>
      <c r="G27" s="76"/>
      <c r="H27" s="76"/>
      <c r="I27" s="76"/>
      <c r="J27" s="76"/>
      <c r="K27" s="137">
        <v>2387</v>
      </c>
      <c r="L27" s="144">
        <v>250</v>
      </c>
    </row>
    <row r="28" spans="1:12" x14ac:dyDescent="0.3">
      <c r="A28" s="76" t="s">
        <v>142</v>
      </c>
      <c r="B28" s="71"/>
      <c r="C28" s="128"/>
      <c r="D28" s="128"/>
      <c r="K28" s="137">
        <v>2388</v>
      </c>
      <c r="L28" s="167">
        <v>132.01</v>
      </c>
    </row>
    <row r="29" spans="1:12" x14ac:dyDescent="0.3">
      <c r="A29" s="76" t="s">
        <v>144</v>
      </c>
      <c r="B29" s="71">
        <v>20000</v>
      </c>
      <c r="C29" s="71"/>
      <c r="D29" s="128"/>
      <c r="K29" s="137">
        <v>2389</v>
      </c>
      <c r="L29" s="167">
        <v>33.47</v>
      </c>
    </row>
    <row r="30" spans="1:12" x14ac:dyDescent="0.3">
      <c r="A30" s="76" t="s">
        <v>145</v>
      </c>
      <c r="B30" s="71"/>
      <c r="C30" s="128"/>
      <c r="D30" s="128"/>
      <c r="K30" s="137">
        <v>2390</v>
      </c>
      <c r="L30" s="167">
        <v>1295.49</v>
      </c>
    </row>
    <row r="31" spans="1:12" x14ac:dyDescent="0.3">
      <c r="A31" s="98" t="s">
        <v>136</v>
      </c>
      <c r="B31" s="99">
        <f>SUM(B25:B29)</f>
        <v>48248.979999999996</v>
      </c>
      <c r="C31" s="128"/>
      <c r="D31" s="128"/>
      <c r="K31" s="137">
        <v>2391</v>
      </c>
      <c r="L31" s="167">
        <v>15.59</v>
      </c>
    </row>
    <row r="32" spans="1:12" x14ac:dyDescent="0.3">
      <c r="B32" s="71"/>
      <c r="C32" s="128"/>
      <c r="D32" s="128"/>
      <c r="G32" s="76"/>
      <c r="H32" s="76"/>
      <c r="I32" s="76"/>
      <c r="J32" s="76"/>
      <c r="K32" s="137">
        <v>2392</v>
      </c>
      <c r="L32" s="135">
        <v>431.67</v>
      </c>
    </row>
    <row r="33" spans="2:12" x14ac:dyDescent="0.3">
      <c r="B33" s="71"/>
      <c r="C33" s="128"/>
      <c r="D33" s="128"/>
      <c r="G33" s="76"/>
      <c r="H33" s="76"/>
      <c r="I33" s="76"/>
      <c r="J33" s="76"/>
      <c r="K33" s="137">
        <v>2393</v>
      </c>
      <c r="L33" s="170">
        <v>870</v>
      </c>
    </row>
    <row r="34" spans="2:12" x14ac:dyDescent="0.3">
      <c r="B34" s="128"/>
      <c r="C34" s="128"/>
      <c r="D34" s="128"/>
      <c r="L34" s="149">
        <f>SUM(L20:L33)</f>
        <v>4770.42</v>
      </c>
    </row>
    <row r="35" spans="2:12" x14ac:dyDescent="0.3">
      <c r="G35" s="76"/>
      <c r="H35" s="76"/>
      <c r="I35" s="76"/>
      <c r="J35" s="76"/>
      <c r="K35" s="76"/>
      <c r="L35" s="148"/>
    </row>
    <row r="36" spans="2:12" x14ac:dyDescent="0.3">
      <c r="G36" s="76"/>
      <c r="H36" s="76"/>
      <c r="I36" s="76"/>
      <c r="J36" s="76"/>
      <c r="K36" s="76"/>
      <c r="L36" s="150"/>
    </row>
    <row r="37" spans="2:12" x14ac:dyDescent="0.3">
      <c r="G37" s="114" t="s">
        <v>336</v>
      </c>
      <c r="L37" s="169">
        <f>SUM(L18-L34)</f>
        <v>107044.78</v>
      </c>
    </row>
    <row r="38" spans="2:12" x14ac:dyDescent="0.3">
      <c r="H38" s="76"/>
      <c r="I38" s="76"/>
      <c r="J38" s="76"/>
      <c r="K38" s="137"/>
      <c r="L38" s="168"/>
    </row>
    <row r="39" spans="2:12" x14ac:dyDescent="0.3">
      <c r="G39" s="76"/>
      <c r="H39" s="76"/>
      <c r="I39" s="76"/>
      <c r="J39" s="76"/>
      <c r="K39" s="137"/>
      <c r="L39" s="135"/>
    </row>
    <row r="40" spans="2:12" x14ac:dyDescent="0.3">
      <c r="G40" s="76"/>
      <c r="H40" s="76"/>
      <c r="I40" s="76"/>
      <c r="J40" s="76"/>
      <c r="K40" s="137"/>
      <c r="L40" s="135"/>
    </row>
    <row r="41" spans="2:12" x14ac:dyDescent="0.3">
      <c r="H41" s="114"/>
      <c r="I41" s="114"/>
      <c r="J41" s="114"/>
      <c r="K41" s="139"/>
    </row>
    <row r="49" spans="1:5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</row>
    <row r="50" spans="1:5" x14ac:dyDescent="0.3">
      <c r="A50" s="114" t="s">
        <v>149</v>
      </c>
      <c r="B50" s="129"/>
      <c r="C50" s="129"/>
      <c r="D50" s="129"/>
      <c r="E50" s="112"/>
    </row>
    <row r="51" spans="1:5" x14ac:dyDescent="0.3">
      <c r="A51" s="76" t="s">
        <v>150</v>
      </c>
      <c r="B51" s="129">
        <v>193.39</v>
      </c>
      <c r="C51" s="129">
        <v>193.39</v>
      </c>
      <c r="D51" s="129"/>
      <c r="E51" s="117">
        <v>750</v>
      </c>
    </row>
    <row r="52" spans="1:5" x14ac:dyDescent="0.3">
      <c r="A52" s="76" t="s">
        <v>152</v>
      </c>
      <c r="B52" s="129">
        <v>7389.54</v>
      </c>
      <c r="C52" s="129">
        <v>7389.54</v>
      </c>
      <c r="D52" s="129"/>
      <c r="E52" s="117">
        <v>15600</v>
      </c>
    </row>
    <row r="53" spans="1:5" x14ac:dyDescent="0.3">
      <c r="A53" s="76" t="s">
        <v>153</v>
      </c>
      <c r="B53" s="129">
        <v>210</v>
      </c>
      <c r="C53" s="129">
        <v>210</v>
      </c>
      <c r="D53" s="129"/>
      <c r="E53" s="117">
        <v>420</v>
      </c>
    </row>
    <row r="54" spans="1:5" x14ac:dyDescent="0.3">
      <c r="A54" s="76" t="s">
        <v>154</v>
      </c>
      <c r="B54" s="129"/>
      <c r="C54" s="129"/>
      <c r="D54" s="129"/>
      <c r="E54" s="117">
        <v>200</v>
      </c>
    </row>
    <row r="55" spans="1:5" x14ac:dyDescent="0.3">
      <c r="A55" s="76"/>
      <c r="B55" s="129"/>
      <c r="C55" s="129"/>
      <c r="D55" s="129"/>
      <c r="E55" s="117"/>
    </row>
    <row r="56" spans="1:5" x14ac:dyDescent="0.3">
      <c r="A56" s="114" t="s">
        <v>155</v>
      </c>
      <c r="B56" s="129"/>
      <c r="C56" s="129"/>
      <c r="D56" s="129"/>
      <c r="E56" s="117"/>
    </row>
    <row r="57" spans="1:5" x14ac:dyDescent="0.3">
      <c r="A57" s="76" t="s">
        <v>156</v>
      </c>
      <c r="B57" s="129">
        <v>29.7</v>
      </c>
      <c r="C57" s="129">
        <v>29.7</v>
      </c>
      <c r="D57" s="129"/>
      <c r="E57" s="117">
        <v>300</v>
      </c>
    </row>
    <row r="58" spans="1:5" x14ac:dyDescent="0.3">
      <c r="A58" s="76" t="s">
        <v>157</v>
      </c>
      <c r="B58" s="129">
        <v>132</v>
      </c>
      <c r="C58" s="129">
        <v>112.8</v>
      </c>
      <c r="D58" s="129">
        <v>19.2</v>
      </c>
      <c r="E58" s="117">
        <v>500</v>
      </c>
    </row>
    <row r="59" spans="1:5" x14ac:dyDescent="0.3">
      <c r="A59" s="76"/>
      <c r="B59" s="129"/>
      <c r="C59" s="129"/>
      <c r="D59" s="129"/>
      <c r="E59" s="117"/>
    </row>
    <row r="60" spans="1:5" x14ac:dyDescent="0.3">
      <c r="A60" s="114" t="s">
        <v>158</v>
      </c>
      <c r="B60" s="129"/>
      <c r="C60" s="129"/>
      <c r="D60" s="129"/>
      <c r="E60" s="117"/>
    </row>
    <row r="61" spans="1:5" x14ac:dyDescent="0.3">
      <c r="A61" s="76" t="s">
        <v>159</v>
      </c>
      <c r="B61" s="129">
        <v>160</v>
      </c>
      <c r="C61" s="129">
        <v>160</v>
      </c>
      <c r="D61" s="129"/>
      <c r="E61" s="117">
        <v>200</v>
      </c>
    </row>
    <row r="62" spans="1:5" x14ac:dyDescent="0.3">
      <c r="A62" s="76" t="s">
        <v>160</v>
      </c>
      <c r="B62" s="129">
        <v>378</v>
      </c>
      <c r="C62" s="129">
        <v>315</v>
      </c>
      <c r="D62" s="129">
        <v>63</v>
      </c>
      <c r="E62" s="117">
        <v>450</v>
      </c>
    </row>
    <row r="63" spans="1:5" x14ac:dyDescent="0.3">
      <c r="A63" s="76"/>
      <c r="B63" s="129"/>
      <c r="C63" s="129"/>
      <c r="D63" s="129"/>
      <c r="E63" s="117"/>
    </row>
    <row r="64" spans="1:5" x14ac:dyDescent="0.3">
      <c r="A64" s="114" t="s">
        <v>161</v>
      </c>
      <c r="B64" s="129"/>
      <c r="C64" s="129"/>
      <c r="D64" s="129"/>
      <c r="E64" s="117"/>
    </row>
    <row r="65" spans="1:5" x14ac:dyDescent="0.3">
      <c r="A65" s="76" t="s">
        <v>162</v>
      </c>
      <c r="B65" s="129">
        <v>863.34</v>
      </c>
      <c r="C65" s="129">
        <v>863.34</v>
      </c>
      <c r="D65" s="129"/>
      <c r="E65" s="117">
        <v>2500</v>
      </c>
    </row>
    <row r="66" spans="1:5" x14ac:dyDescent="0.3">
      <c r="A66" s="76" t="s">
        <v>163</v>
      </c>
      <c r="B66" s="129">
        <v>587.4</v>
      </c>
      <c r="C66" s="129">
        <v>587.4</v>
      </c>
      <c r="D66" s="129"/>
      <c r="E66" s="117">
        <v>700</v>
      </c>
    </row>
    <row r="67" spans="1:5" x14ac:dyDescent="0.3">
      <c r="A67" s="76" t="s">
        <v>164</v>
      </c>
      <c r="B67" s="129"/>
      <c r="C67" s="129"/>
      <c r="D67" s="129"/>
      <c r="E67" s="117">
        <v>500</v>
      </c>
    </row>
    <row r="68" spans="1:5" x14ac:dyDescent="0.3">
      <c r="A68" s="76" t="s">
        <v>165</v>
      </c>
      <c r="B68" s="129">
        <v>10</v>
      </c>
      <c r="C68" s="129">
        <v>10</v>
      </c>
      <c r="D68" s="129"/>
      <c r="E68" s="117">
        <v>100</v>
      </c>
    </row>
    <row r="69" spans="1:5" x14ac:dyDescent="0.3">
      <c r="A69" s="76" t="s">
        <v>166</v>
      </c>
      <c r="B69" s="129">
        <v>45</v>
      </c>
      <c r="C69" s="129">
        <v>45</v>
      </c>
      <c r="D69" s="129"/>
      <c r="E69" s="117">
        <v>150</v>
      </c>
    </row>
    <row r="70" spans="1:5" x14ac:dyDescent="0.3">
      <c r="A70" s="76" t="s">
        <v>167</v>
      </c>
      <c r="B70" s="129">
        <v>52.5</v>
      </c>
      <c r="C70" s="129">
        <v>52.5</v>
      </c>
      <c r="D70" s="129"/>
      <c r="E70" s="117">
        <v>50</v>
      </c>
    </row>
    <row r="71" spans="1:5" x14ac:dyDescent="0.3">
      <c r="A71" s="76" t="s">
        <v>168</v>
      </c>
      <c r="B71" s="129"/>
      <c r="C71" s="129"/>
      <c r="D71" s="129"/>
      <c r="E71" s="117"/>
    </row>
    <row r="72" spans="1:5" x14ac:dyDescent="0.3">
      <c r="A72" s="76" t="s">
        <v>169</v>
      </c>
      <c r="B72" s="129">
        <v>120</v>
      </c>
      <c r="C72" s="129">
        <v>100</v>
      </c>
      <c r="D72" s="129">
        <v>20</v>
      </c>
      <c r="E72" s="117">
        <v>160</v>
      </c>
    </row>
    <row r="73" spans="1:5" x14ac:dyDescent="0.3">
      <c r="A73" s="76" t="s">
        <v>170</v>
      </c>
      <c r="B73" s="129">
        <v>174.13</v>
      </c>
      <c r="C73" s="129">
        <v>174.13</v>
      </c>
      <c r="D73" s="129"/>
      <c r="E73" s="117">
        <v>200</v>
      </c>
    </row>
    <row r="74" spans="1:5" x14ac:dyDescent="0.3">
      <c r="A74" s="76"/>
      <c r="B74" s="129"/>
      <c r="C74" s="129"/>
      <c r="D74" s="129"/>
      <c r="E74" s="117"/>
    </row>
    <row r="75" spans="1:5" x14ac:dyDescent="0.3">
      <c r="A75" s="114" t="s">
        <v>171</v>
      </c>
      <c r="B75" s="129"/>
      <c r="C75" s="129"/>
      <c r="D75" s="129"/>
      <c r="E75" s="117"/>
    </row>
    <row r="76" spans="1:5" x14ac:dyDescent="0.3">
      <c r="A76" s="76" t="s">
        <v>172</v>
      </c>
      <c r="B76" s="129">
        <v>884.55</v>
      </c>
      <c r="C76" s="129">
        <v>776.01</v>
      </c>
      <c r="D76" s="129">
        <v>108.54</v>
      </c>
      <c r="E76" s="117">
        <v>800</v>
      </c>
    </row>
    <row r="77" spans="1:5" x14ac:dyDescent="0.3">
      <c r="A77" s="76" t="s">
        <v>173</v>
      </c>
      <c r="B77" s="129"/>
      <c r="C77" s="129"/>
      <c r="D77" s="129"/>
      <c r="E77" s="117">
        <v>10</v>
      </c>
    </row>
    <row r="78" spans="1:5" x14ac:dyDescent="0.3">
      <c r="A78" s="76" t="s">
        <v>174</v>
      </c>
      <c r="B78" s="129"/>
      <c r="C78" s="129"/>
      <c r="D78" s="129"/>
      <c r="E78" s="117">
        <v>200</v>
      </c>
    </row>
    <row r="79" spans="1:5" x14ac:dyDescent="0.3">
      <c r="A79" s="76" t="s">
        <v>175</v>
      </c>
      <c r="B79" s="129">
        <v>40</v>
      </c>
      <c r="C79" s="129">
        <v>40</v>
      </c>
      <c r="D79" s="129"/>
      <c r="E79" s="117">
        <v>50</v>
      </c>
    </row>
    <row r="80" spans="1:5" x14ac:dyDescent="0.3">
      <c r="A80" s="76"/>
      <c r="B80" s="129"/>
      <c r="C80" s="129"/>
      <c r="D80" s="129"/>
      <c r="E80" s="117"/>
    </row>
    <row r="81" spans="1:5" x14ac:dyDescent="0.3">
      <c r="A81" s="114" t="s">
        <v>176</v>
      </c>
      <c r="B81" s="129"/>
      <c r="C81" s="129"/>
      <c r="D81" s="129"/>
      <c r="E81" s="117"/>
    </row>
    <row r="82" spans="1:5" x14ac:dyDescent="0.3">
      <c r="A82" s="122" t="s">
        <v>177</v>
      </c>
      <c r="B82" s="129"/>
      <c r="C82" s="129"/>
      <c r="D82" s="129"/>
      <c r="E82" s="117">
        <v>400</v>
      </c>
    </row>
    <row r="83" spans="1:5" x14ac:dyDescent="0.3">
      <c r="A83" s="76" t="s">
        <v>178</v>
      </c>
      <c r="B83" s="129"/>
      <c r="C83" s="129"/>
      <c r="D83" s="129"/>
      <c r="E83" s="117">
        <v>400</v>
      </c>
    </row>
    <row r="84" spans="1:5" x14ac:dyDescent="0.3">
      <c r="A84" s="76" t="s">
        <v>179</v>
      </c>
      <c r="B84" s="129"/>
      <c r="C84" s="129"/>
      <c r="D84" s="129"/>
      <c r="E84" s="117">
        <v>400</v>
      </c>
    </row>
    <row r="85" spans="1:5" x14ac:dyDescent="0.3">
      <c r="A85" s="76" t="s">
        <v>180</v>
      </c>
      <c r="B85" s="129"/>
      <c r="C85" s="129"/>
      <c r="D85" s="129"/>
      <c r="E85" s="117">
        <v>400</v>
      </c>
    </row>
    <row r="86" spans="1:5" x14ac:dyDescent="0.3">
      <c r="A86" s="76" t="s">
        <v>181</v>
      </c>
      <c r="B86" s="129"/>
      <c r="C86" s="129"/>
      <c r="D86" s="129"/>
      <c r="E86" s="117">
        <v>400</v>
      </c>
    </row>
    <row r="87" spans="1:5" x14ac:dyDescent="0.3">
      <c r="A87" s="76" t="s">
        <v>182</v>
      </c>
      <c r="B87" s="129"/>
      <c r="C87" s="129"/>
      <c r="D87" s="129"/>
      <c r="E87" s="117">
        <v>400</v>
      </c>
    </row>
    <row r="88" spans="1:5" x14ac:dyDescent="0.3">
      <c r="A88" s="76" t="s">
        <v>183</v>
      </c>
      <c r="B88" s="129"/>
      <c r="C88" s="129"/>
      <c r="D88" s="129"/>
      <c r="E88" s="117">
        <v>400</v>
      </c>
    </row>
    <row r="89" spans="1:5" x14ac:dyDescent="0.3">
      <c r="A89" s="76" t="s">
        <v>184</v>
      </c>
      <c r="B89" s="129"/>
      <c r="C89" s="129"/>
      <c r="D89" s="129"/>
      <c r="E89" s="117">
        <v>30</v>
      </c>
    </row>
    <row r="90" spans="1:5" x14ac:dyDescent="0.3">
      <c r="A90" s="76" t="s">
        <v>185</v>
      </c>
      <c r="B90" s="129"/>
      <c r="C90" s="129"/>
      <c r="D90" s="129"/>
      <c r="E90" s="117">
        <v>250</v>
      </c>
    </row>
    <row r="91" spans="1:5" x14ac:dyDescent="0.3">
      <c r="A91" s="76" t="s">
        <v>186</v>
      </c>
      <c r="B91" s="129"/>
      <c r="C91" s="129"/>
      <c r="D91" s="129"/>
      <c r="E91" s="117">
        <v>900</v>
      </c>
    </row>
    <row r="92" spans="1:5" x14ac:dyDescent="0.3">
      <c r="A92" s="76" t="s">
        <v>88</v>
      </c>
      <c r="B92" s="129">
        <v>500</v>
      </c>
      <c r="C92" s="129">
        <v>500</v>
      </c>
      <c r="D92" s="129"/>
      <c r="E92" s="117">
        <v>400</v>
      </c>
    </row>
    <row r="93" spans="1:5" x14ac:dyDescent="0.3">
      <c r="A93" s="76" t="s">
        <v>187</v>
      </c>
      <c r="B93" s="129">
        <v>120</v>
      </c>
      <c r="C93" s="129">
        <v>120</v>
      </c>
      <c r="D93" s="129"/>
      <c r="E93" s="117">
        <v>120</v>
      </c>
    </row>
    <row r="94" spans="1:5" x14ac:dyDescent="0.3">
      <c r="A94" s="76" t="s">
        <v>188</v>
      </c>
      <c r="B94" s="129">
        <v>120</v>
      </c>
      <c r="C94" s="129">
        <v>120</v>
      </c>
      <c r="D94" s="129"/>
      <c r="E94" s="117">
        <v>120</v>
      </c>
    </row>
    <row r="95" spans="1:5" x14ac:dyDescent="0.3">
      <c r="A95" s="76" t="s">
        <v>189</v>
      </c>
      <c r="B95" s="129"/>
      <c r="C95" s="129"/>
      <c r="D95" s="129"/>
      <c r="E95" s="117">
        <v>125</v>
      </c>
    </row>
    <row r="96" spans="1:5" x14ac:dyDescent="0.3">
      <c r="E96" s="117"/>
    </row>
    <row r="97" spans="1:5" x14ac:dyDescent="0.3">
      <c r="A97" s="114" t="s">
        <v>190</v>
      </c>
      <c r="B97" s="129"/>
      <c r="C97" s="129"/>
      <c r="D97" s="129"/>
      <c r="E97" s="117"/>
    </row>
    <row r="98" spans="1:5" x14ac:dyDescent="0.3">
      <c r="A98" s="76" t="s">
        <v>331</v>
      </c>
      <c r="B98" s="129">
        <v>161.26</v>
      </c>
      <c r="C98" s="129">
        <v>134.38</v>
      </c>
      <c r="D98" s="129">
        <v>26.88</v>
      </c>
      <c r="E98" s="117">
        <v>250</v>
      </c>
    </row>
    <row r="99" spans="1:5" x14ac:dyDescent="0.3">
      <c r="A99" s="76" t="s">
        <v>192</v>
      </c>
      <c r="B99" s="129">
        <v>240</v>
      </c>
      <c r="C99" s="129">
        <v>200</v>
      </c>
      <c r="D99" s="129">
        <v>40</v>
      </c>
      <c r="E99" s="117">
        <v>250</v>
      </c>
    </row>
    <row r="100" spans="1:5" x14ac:dyDescent="0.3">
      <c r="A100" s="76" t="s">
        <v>330</v>
      </c>
      <c r="B100" s="129">
        <v>30</v>
      </c>
      <c r="C100" s="129">
        <v>25</v>
      </c>
      <c r="D100" s="129">
        <v>5</v>
      </c>
      <c r="E100" s="117"/>
    </row>
    <row r="101" spans="1:5" x14ac:dyDescent="0.3">
      <c r="A101" s="76" t="s">
        <v>193</v>
      </c>
      <c r="B101" s="129">
        <v>93.54</v>
      </c>
      <c r="C101" s="129">
        <v>77.94</v>
      </c>
      <c r="D101" s="129">
        <v>15.6</v>
      </c>
      <c r="E101" s="117">
        <v>200</v>
      </c>
    </row>
    <row r="102" spans="1:5" x14ac:dyDescent="0.3">
      <c r="A102" s="76" t="s">
        <v>194</v>
      </c>
      <c r="B102" s="129">
        <v>250</v>
      </c>
      <c r="C102" s="129">
        <v>250</v>
      </c>
      <c r="D102" s="129"/>
      <c r="E102" s="117">
        <v>500</v>
      </c>
    </row>
    <row r="103" spans="1:5" x14ac:dyDescent="0.3">
      <c r="A103" s="76" t="s">
        <v>195</v>
      </c>
      <c r="B103" s="129"/>
      <c r="C103" s="129"/>
      <c r="D103" s="129"/>
      <c r="E103" s="117">
        <v>200</v>
      </c>
    </row>
    <row r="104" spans="1:5" x14ac:dyDescent="0.3">
      <c r="E104" s="117"/>
    </row>
    <row r="105" spans="1:5" x14ac:dyDescent="0.3">
      <c r="A105" s="114" t="s">
        <v>196</v>
      </c>
      <c r="B105" s="129"/>
      <c r="C105" s="129"/>
      <c r="D105" s="129"/>
      <c r="E105" s="117"/>
    </row>
    <row r="106" spans="1:5" x14ac:dyDescent="0.3">
      <c r="A106" s="76" t="s">
        <v>197</v>
      </c>
      <c r="B106" s="129">
        <v>1296</v>
      </c>
      <c r="C106" s="129">
        <v>1080</v>
      </c>
      <c r="D106" s="129">
        <v>216</v>
      </c>
      <c r="E106" s="117">
        <v>1620</v>
      </c>
    </row>
    <row r="107" spans="1:5" x14ac:dyDescent="0.3">
      <c r="A107" s="76" t="s">
        <v>198</v>
      </c>
      <c r="B107" s="129"/>
      <c r="C107" s="129"/>
      <c r="D107" s="129"/>
      <c r="E107" s="117"/>
    </row>
    <row r="108" spans="1:5" x14ac:dyDescent="0.3">
      <c r="A108" s="76" t="s">
        <v>199</v>
      </c>
      <c r="B108" s="129">
        <v>4297.5</v>
      </c>
      <c r="C108" s="129">
        <v>4297.5</v>
      </c>
      <c r="D108" s="129"/>
      <c r="E108" s="117">
        <v>5032.5</v>
      </c>
    </row>
    <row r="109" spans="1:5" x14ac:dyDescent="0.3">
      <c r="A109" s="76" t="s">
        <v>200</v>
      </c>
      <c r="B109" s="129"/>
      <c r="C109" s="129"/>
      <c r="D109" s="129"/>
      <c r="E109" s="117">
        <v>100</v>
      </c>
    </row>
    <row r="110" spans="1:5" x14ac:dyDescent="0.3">
      <c r="A110" s="76" t="s">
        <v>201</v>
      </c>
      <c r="B110" s="129">
        <v>40</v>
      </c>
      <c r="C110" s="129">
        <v>40</v>
      </c>
      <c r="D110" s="129"/>
      <c r="E110" s="117">
        <v>300</v>
      </c>
    </row>
    <row r="111" spans="1:5" x14ac:dyDescent="0.3">
      <c r="A111" s="76" t="s">
        <v>202</v>
      </c>
      <c r="B111" s="129"/>
      <c r="C111" s="129"/>
      <c r="D111" s="129"/>
      <c r="E111" s="117">
        <v>150</v>
      </c>
    </row>
    <row r="112" spans="1:5" x14ac:dyDescent="0.3">
      <c r="A112" s="76" t="s">
        <v>332</v>
      </c>
      <c r="B112" s="129">
        <v>280.04000000000002</v>
      </c>
      <c r="C112" s="129">
        <v>233.37</v>
      </c>
      <c r="D112" s="129">
        <v>46.67</v>
      </c>
      <c r="E112" s="117"/>
    </row>
    <row r="113" spans="1:5" x14ac:dyDescent="0.3">
      <c r="A113" s="76" t="s">
        <v>203</v>
      </c>
      <c r="B113" s="129"/>
      <c r="C113" s="129"/>
      <c r="D113" s="129"/>
      <c r="E113" s="117">
        <v>250</v>
      </c>
    </row>
    <row r="114" spans="1:5" x14ac:dyDescent="0.3">
      <c r="A114" s="76" t="s">
        <v>204</v>
      </c>
      <c r="B114" s="129"/>
      <c r="C114" s="129"/>
      <c r="D114" s="129"/>
      <c r="E114" s="117">
        <v>200</v>
      </c>
    </row>
    <row r="115" spans="1:5" x14ac:dyDescent="0.3">
      <c r="A115" s="76" t="s">
        <v>205</v>
      </c>
      <c r="B115" s="129"/>
      <c r="C115" s="129"/>
      <c r="D115" s="129"/>
      <c r="E115" s="117">
        <v>200</v>
      </c>
    </row>
    <row r="116" spans="1:5" x14ac:dyDescent="0.3">
      <c r="A116" s="76" t="s">
        <v>206</v>
      </c>
      <c r="B116" s="129"/>
      <c r="C116" s="129"/>
      <c r="D116" s="129"/>
      <c r="E116" s="117">
        <v>100</v>
      </c>
    </row>
    <row r="117" spans="1:5" x14ac:dyDescent="0.3">
      <c r="A117" s="76" t="s">
        <v>207</v>
      </c>
      <c r="B117" s="129">
        <v>150</v>
      </c>
      <c r="C117" s="129">
        <v>150</v>
      </c>
      <c r="D117" s="129"/>
      <c r="E117" s="117">
        <v>300</v>
      </c>
    </row>
    <row r="118" spans="1:5" x14ac:dyDescent="0.3">
      <c r="E118" s="117"/>
    </row>
    <row r="119" spans="1:5" x14ac:dyDescent="0.3">
      <c r="A119" s="114" t="s">
        <v>208</v>
      </c>
      <c r="B119" s="129"/>
      <c r="C119" s="129"/>
      <c r="D119" s="129"/>
      <c r="E119" s="117"/>
    </row>
    <row r="120" spans="1:5" x14ac:dyDescent="0.3">
      <c r="A120" s="76" t="s">
        <v>209</v>
      </c>
      <c r="B120" s="129"/>
      <c r="C120" s="129"/>
      <c r="D120" s="129"/>
      <c r="E120" s="117">
        <v>300</v>
      </c>
    </row>
    <row r="121" spans="1:5" x14ac:dyDescent="0.3">
      <c r="A121" s="76"/>
      <c r="B121" s="129"/>
      <c r="C121" s="129"/>
      <c r="D121" s="129"/>
      <c r="E121" s="117"/>
    </row>
    <row r="122" spans="1:5" x14ac:dyDescent="0.3">
      <c r="A122" s="114" t="s">
        <v>210</v>
      </c>
      <c r="B122" s="129"/>
      <c r="C122" s="129"/>
      <c r="D122" s="129"/>
      <c r="E122" s="117"/>
    </row>
    <row r="123" spans="1:5" x14ac:dyDescent="0.3">
      <c r="A123" s="76" t="s">
        <v>211</v>
      </c>
      <c r="B123" s="129"/>
      <c r="C123" s="129"/>
      <c r="D123" s="129"/>
      <c r="E123" s="117">
        <v>100</v>
      </c>
    </row>
    <row r="124" spans="1:5" x14ac:dyDescent="0.3">
      <c r="A124" s="76" t="s">
        <v>212</v>
      </c>
      <c r="B124" s="129"/>
      <c r="C124" s="129"/>
      <c r="D124" s="129"/>
      <c r="E124" s="117">
        <v>200</v>
      </c>
    </row>
    <row r="125" spans="1:5" x14ac:dyDescent="0.3">
      <c r="A125" s="76" t="s">
        <v>213</v>
      </c>
      <c r="B125" s="129">
        <v>16.100000000000001</v>
      </c>
      <c r="C125" s="129">
        <v>16.100000000000001</v>
      </c>
      <c r="D125" s="129"/>
      <c r="E125" s="117"/>
    </row>
    <row r="126" spans="1:5" x14ac:dyDescent="0.3">
      <c r="A126" s="76" t="s">
        <v>214</v>
      </c>
      <c r="B126" s="129"/>
      <c r="C126" s="129"/>
      <c r="D126" s="129"/>
      <c r="E126" s="117">
        <v>500</v>
      </c>
    </row>
    <row r="127" spans="1:5" x14ac:dyDescent="0.3">
      <c r="A127" s="76" t="s">
        <v>215</v>
      </c>
      <c r="B127" s="129"/>
      <c r="C127" s="129"/>
      <c r="D127" s="129"/>
      <c r="E127" s="117"/>
    </row>
    <row r="128" spans="1:5" x14ac:dyDescent="0.3">
      <c r="A128" s="76" t="s">
        <v>216</v>
      </c>
      <c r="B128" s="129"/>
      <c r="C128" s="129"/>
      <c r="D128" s="129"/>
      <c r="E128" s="117"/>
    </row>
    <row r="129" spans="1:8" x14ac:dyDescent="0.3">
      <c r="A129" s="76" t="s">
        <v>217</v>
      </c>
      <c r="B129" s="129">
        <v>37.56</v>
      </c>
      <c r="C129" s="129">
        <v>37.56</v>
      </c>
      <c r="D129" s="129"/>
      <c r="E129" s="117">
        <v>100</v>
      </c>
    </row>
    <row r="130" spans="1:8" x14ac:dyDescent="0.3">
      <c r="A130" s="76" t="s">
        <v>218</v>
      </c>
      <c r="B130" s="129"/>
      <c r="C130" s="129"/>
      <c r="D130" s="129"/>
      <c r="E130" s="117"/>
    </row>
    <row r="131" spans="1:8" x14ac:dyDescent="0.3">
      <c r="A131" s="76" t="s">
        <v>219</v>
      </c>
      <c r="B131" s="129"/>
      <c r="C131" s="129"/>
      <c r="D131" s="129"/>
      <c r="E131" s="117">
        <v>100</v>
      </c>
    </row>
    <row r="132" spans="1:8" x14ac:dyDescent="0.3">
      <c r="A132" s="76" t="s">
        <v>220</v>
      </c>
      <c r="B132" s="129"/>
      <c r="C132" s="129"/>
      <c r="D132" s="129"/>
      <c r="E132" s="117">
        <v>50</v>
      </c>
    </row>
    <row r="133" spans="1:8" x14ac:dyDescent="0.3">
      <c r="A133" s="76" t="s">
        <v>221</v>
      </c>
      <c r="B133" s="129">
        <v>1068</v>
      </c>
      <c r="C133" s="129">
        <v>1068</v>
      </c>
      <c r="D133" s="129"/>
      <c r="E133" s="117">
        <v>200</v>
      </c>
    </row>
    <row r="134" spans="1:8" x14ac:dyDescent="0.3">
      <c r="A134" s="76" t="s">
        <v>222</v>
      </c>
      <c r="B134" s="129"/>
      <c r="C134" s="129"/>
      <c r="D134" s="129"/>
      <c r="E134" s="117">
        <v>1000</v>
      </c>
    </row>
    <row r="135" spans="1:8" x14ac:dyDescent="0.3">
      <c r="A135" s="76" t="s">
        <v>223</v>
      </c>
      <c r="B135" s="129"/>
      <c r="C135" s="129"/>
      <c r="D135" s="129"/>
      <c r="E135" s="117">
        <v>600</v>
      </c>
    </row>
    <row r="136" spans="1:8" x14ac:dyDescent="0.3">
      <c r="A136" s="76" t="s">
        <v>30</v>
      </c>
      <c r="B136" s="129"/>
      <c r="C136" s="129"/>
      <c r="D136" s="129"/>
      <c r="E136" s="117">
        <v>3000</v>
      </c>
    </row>
    <row r="137" spans="1:8" x14ac:dyDescent="0.3">
      <c r="A137" s="76" t="s">
        <v>224</v>
      </c>
      <c r="B137" s="129"/>
      <c r="C137" s="129"/>
      <c r="D137" s="129"/>
      <c r="E137" s="117">
        <v>100</v>
      </c>
    </row>
    <row r="138" spans="1:8" x14ac:dyDescent="0.3">
      <c r="A138" s="76" t="s">
        <v>225</v>
      </c>
      <c r="B138" s="129"/>
      <c r="C138" s="129"/>
      <c r="D138" s="129"/>
      <c r="E138" s="117">
        <v>100</v>
      </c>
    </row>
    <row r="139" spans="1:8" x14ac:dyDescent="0.3">
      <c r="A139" s="76" t="s">
        <v>246</v>
      </c>
      <c r="B139" s="129">
        <v>3258</v>
      </c>
      <c r="C139" s="129">
        <v>2715</v>
      </c>
      <c r="D139" s="129">
        <v>543</v>
      </c>
      <c r="E139" s="117"/>
    </row>
    <row r="140" spans="1:8" x14ac:dyDescent="0.3">
      <c r="A140" s="76" t="s">
        <v>226</v>
      </c>
      <c r="B140" s="129"/>
      <c r="C140" s="129"/>
      <c r="D140" s="129"/>
      <c r="E140" s="117">
        <v>100</v>
      </c>
    </row>
    <row r="141" spans="1:8" x14ac:dyDescent="0.3">
      <c r="A141" s="76" t="s">
        <v>227</v>
      </c>
      <c r="B141" s="129"/>
      <c r="C141" s="129"/>
      <c r="D141" s="129"/>
      <c r="E141" s="117">
        <v>250</v>
      </c>
      <c r="H141" s="166"/>
    </row>
    <row r="142" spans="1:8" x14ac:dyDescent="0.3">
      <c r="A142" s="76" t="s">
        <v>228</v>
      </c>
      <c r="B142" s="129"/>
      <c r="C142" s="129"/>
      <c r="D142" s="129"/>
      <c r="E142" s="117">
        <v>100</v>
      </c>
    </row>
    <row r="143" spans="1:8" x14ac:dyDescent="0.3">
      <c r="A143" s="171" t="s">
        <v>354</v>
      </c>
      <c r="B143" s="172">
        <v>20000</v>
      </c>
      <c r="C143" s="172">
        <v>20000</v>
      </c>
      <c r="D143" s="129"/>
      <c r="E143" s="117"/>
    </row>
    <row r="144" spans="1:8" x14ac:dyDescent="0.3">
      <c r="A144" s="114" t="s">
        <v>294</v>
      </c>
      <c r="B144" s="156">
        <f>SUM(B51:B143)</f>
        <v>43227.55</v>
      </c>
      <c r="C144" s="156">
        <f>SUM(C51:C143)</f>
        <v>42123.659999999996</v>
      </c>
      <c r="D144" s="156">
        <f>SUM(D51:D143)</f>
        <v>1103.8899999999999</v>
      </c>
      <c r="E144" s="156">
        <f>SUM(E51:E142)</f>
        <v>45037.5</v>
      </c>
    </row>
    <row r="145" spans="1:5" x14ac:dyDescent="0.3">
      <c r="A145" s="76"/>
      <c r="B145" s="129"/>
      <c r="C145" s="129"/>
      <c r="D145" s="129"/>
      <c r="E145" s="123"/>
    </row>
    <row r="146" spans="1:5" x14ac:dyDescent="0.3">
      <c r="A146" s="76"/>
      <c r="B146" s="129"/>
      <c r="C146" s="129"/>
      <c r="D146" s="129"/>
      <c r="E146" s="72"/>
    </row>
    <row r="147" spans="1:5" x14ac:dyDescent="0.3">
      <c r="A147" s="114" t="s">
        <v>229</v>
      </c>
      <c r="B147" s="129"/>
      <c r="C147" s="129"/>
      <c r="D147" s="129"/>
      <c r="E147" s="117"/>
    </row>
    <row r="148" spans="1:5" x14ac:dyDescent="0.3">
      <c r="A148" s="76" t="s">
        <v>230</v>
      </c>
      <c r="B148" s="129"/>
      <c r="C148" s="129"/>
      <c r="D148" s="129"/>
      <c r="E148" s="117"/>
    </row>
    <row r="149" spans="1:5" x14ac:dyDescent="0.3">
      <c r="A149" s="76" t="s">
        <v>31</v>
      </c>
      <c r="B149" s="129">
        <v>25.32</v>
      </c>
      <c r="C149" s="129">
        <v>25.32</v>
      </c>
      <c r="D149" s="129"/>
      <c r="E149" s="117">
        <v>200</v>
      </c>
    </row>
    <row r="150" spans="1:5" x14ac:dyDescent="0.3">
      <c r="A150" s="76" t="s">
        <v>231</v>
      </c>
      <c r="B150" s="129">
        <v>209.25</v>
      </c>
      <c r="C150" s="129">
        <v>209.25</v>
      </c>
      <c r="D150" s="129"/>
      <c r="E150" s="117"/>
    </row>
    <row r="151" spans="1:5" x14ac:dyDescent="0.3">
      <c r="A151" s="76" t="s">
        <v>252</v>
      </c>
      <c r="B151" s="129">
        <v>444.55</v>
      </c>
      <c r="C151" s="129">
        <v>444.55</v>
      </c>
      <c r="D151" s="129"/>
      <c r="E151" s="117"/>
    </row>
    <row r="152" spans="1:5" x14ac:dyDescent="0.3">
      <c r="A152" s="76" t="s">
        <v>232</v>
      </c>
      <c r="B152" s="129"/>
      <c r="C152" s="129"/>
      <c r="D152" s="129"/>
      <c r="E152" s="117"/>
    </row>
    <row r="153" spans="1:5" x14ac:dyDescent="0.3">
      <c r="A153" s="76" t="s">
        <v>14</v>
      </c>
      <c r="B153" s="129"/>
      <c r="C153" s="129"/>
      <c r="D153" s="129"/>
      <c r="E153" s="117"/>
    </row>
    <row r="154" spans="1:5" x14ac:dyDescent="0.3">
      <c r="A154" s="76" t="s">
        <v>233</v>
      </c>
      <c r="B154" s="129"/>
      <c r="C154" s="129"/>
      <c r="D154" s="129"/>
      <c r="E154" s="117"/>
    </row>
    <row r="155" spans="1:5" x14ac:dyDescent="0.3">
      <c r="A155" s="76" t="s">
        <v>234</v>
      </c>
      <c r="B155" s="129"/>
      <c r="C155" s="129"/>
      <c r="D155" s="129"/>
      <c r="E155" s="117"/>
    </row>
    <row r="156" spans="1:5" x14ac:dyDescent="0.3">
      <c r="A156" s="76" t="s">
        <v>235</v>
      </c>
      <c r="B156" s="129"/>
      <c r="C156" s="129"/>
      <c r="D156" s="129"/>
      <c r="E156" s="117"/>
    </row>
    <row r="157" spans="1:5" x14ac:dyDescent="0.3">
      <c r="A157" s="76" t="s">
        <v>248</v>
      </c>
      <c r="B157" s="129">
        <v>1014.73</v>
      </c>
      <c r="C157" s="129">
        <v>956.41</v>
      </c>
      <c r="D157" s="129">
        <v>58.32</v>
      </c>
      <c r="E157" s="117"/>
    </row>
    <row r="158" spans="1:5" x14ac:dyDescent="0.3">
      <c r="A158" s="76" t="s">
        <v>329</v>
      </c>
      <c r="B158" s="129">
        <v>1200</v>
      </c>
      <c r="C158" s="129">
        <v>1200</v>
      </c>
      <c r="D158" s="129"/>
      <c r="E158" s="117"/>
    </row>
    <row r="159" spans="1:5" x14ac:dyDescent="0.3">
      <c r="A159" s="76" t="s">
        <v>236</v>
      </c>
      <c r="B159" s="129"/>
      <c r="C159" s="129"/>
      <c r="D159" s="129"/>
      <c r="E159" s="117"/>
    </row>
    <row r="160" spans="1:5" x14ac:dyDescent="0.3">
      <c r="A160" s="76" t="s">
        <v>247</v>
      </c>
      <c r="B160" s="129">
        <v>130.44999999999999</v>
      </c>
      <c r="C160" s="129">
        <v>130.44999999999999</v>
      </c>
      <c r="D160" s="129"/>
      <c r="E160" s="117"/>
    </row>
    <row r="161" spans="1:5" x14ac:dyDescent="0.3">
      <c r="A161" s="76" t="s">
        <v>251</v>
      </c>
      <c r="B161" s="129">
        <v>34.200000000000003</v>
      </c>
      <c r="C161" s="129">
        <v>34.200000000000003</v>
      </c>
      <c r="D161" s="129"/>
      <c r="E161" s="117"/>
    </row>
    <row r="162" spans="1:5" x14ac:dyDescent="0.3">
      <c r="A162" s="76"/>
      <c r="B162" s="129"/>
      <c r="C162" s="129"/>
      <c r="D162" s="129"/>
      <c r="E162" s="117"/>
    </row>
    <row r="163" spans="1:5" x14ac:dyDescent="0.3">
      <c r="A163" s="76"/>
      <c r="B163" s="129"/>
      <c r="C163" s="107"/>
      <c r="D163" s="107"/>
      <c r="E163" s="117"/>
    </row>
    <row r="164" spans="1:5" x14ac:dyDescent="0.3">
      <c r="A164" s="98" t="s">
        <v>297</v>
      </c>
      <c r="B164" s="156">
        <f>SUM(B149:B161)+B144</f>
        <v>46286.05</v>
      </c>
      <c r="C164" s="156">
        <f t="shared" ref="C164:E164" si="0">SUM(C144:C162)</f>
        <v>45123.839999999997</v>
      </c>
      <c r="D164" s="156">
        <f t="shared" si="0"/>
        <v>1162.2099999999998</v>
      </c>
      <c r="E164" s="156">
        <f t="shared" si="0"/>
        <v>45237.5</v>
      </c>
    </row>
    <row r="165" spans="1:5" x14ac:dyDescent="0.3">
      <c r="A165" s="107"/>
      <c r="B165" s="107"/>
      <c r="C165" s="107"/>
      <c r="D165" s="107"/>
    </row>
    <row r="166" spans="1:5" x14ac:dyDescent="0.3">
      <c r="A166" s="107"/>
      <c r="B166" s="107"/>
      <c r="C166" s="107"/>
      <c r="D166" s="157" t="s">
        <v>296</v>
      </c>
      <c r="E166" s="151">
        <v>45238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A159-9392-491B-8D98-68ACECBB6679}">
  <dimension ref="A1:G71"/>
  <sheetViews>
    <sheetView workbookViewId="0"/>
  </sheetViews>
  <sheetFormatPr defaultRowHeight="14.4" x14ac:dyDescent="0.3"/>
  <cols>
    <col min="1" max="1" width="45.88671875" customWidth="1"/>
    <col min="2" max="2" width="13.5546875" customWidth="1"/>
    <col min="3" max="3" width="28" customWidth="1"/>
    <col min="7" max="7" width="10.109375" bestFit="1" customWidth="1"/>
  </cols>
  <sheetData>
    <row r="1" spans="1:3" x14ac:dyDescent="0.3">
      <c r="A1" s="1" t="s">
        <v>39</v>
      </c>
      <c r="B1" s="2"/>
    </row>
    <row r="2" spans="1:3" x14ac:dyDescent="0.3">
      <c r="A2" s="3">
        <v>45566</v>
      </c>
      <c r="B2" s="2"/>
    </row>
    <row r="3" spans="1:3" x14ac:dyDescent="0.3">
      <c r="A3" s="16" t="s">
        <v>0</v>
      </c>
      <c r="B3" s="4" t="s">
        <v>1</v>
      </c>
      <c r="C3" s="5" t="s">
        <v>2</v>
      </c>
    </row>
    <row r="4" spans="1:3" x14ac:dyDescent="0.3">
      <c r="A4" s="45" t="s">
        <v>355</v>
      </c>
      <c r="B4" s="131">
        <v>595</v>
      </c>
      <c r="C4" s="8" t="s">
        <v>356</v>
      </c>
    </row>
    <row r="5" spans="1:3" x14ac:dyDescent="0.3">
      <c r="A5" s="174" t="s">
        <v>369</v>
      </c>
      <c r="B5" s="173">
        <v>599</v>
      </c>
      <c r="C5" s="8" t="s">
        <v>3</v>
      </c>
    </row>
    <row r="6" spans="1:3" x14ac:dyDescent="0.3">
      <c r="A6" s="45" t="s">
        <v>374</v>
      </c>
      <c r="B6" s="131">
        <v>22619</v>
      </c>
      <c r="C6" s="8" t="s">
        <v>3</v>
      </c>
    </row>
    <row r="7" spans="1:3" x14ac:dyDescent="0.3">
      <c r="A7" s="174" t="s">
        <v>375</v>
      </c>
      <c r="B7" s="173">
        <v>1162.21</v>
      </c>
      <c r="C7" s="8" t="s">
        <v>3</v>
      </c>
    </row>
    <row r="8" spans="1:3" x14ac:dyDescent="0.3">
      <c r="A8" s="13"/>
      <c r="B8" s="175">
        <f>SUM(B4:B7)</f>
        <v>24975.21</v>
      </c>
      <c r="C8" s="15"/>
    </row>
    <row r="9" spans="1:3" x14ac:dyDescent="0.3">
      <c r="A9" s="13"/>
      <c r="B9" s="14"/>
      <c r="C9" s="15"/>
    </row>
    <row r="10" spans="1:3" x14ac:dyDescent="0.3">
      <c r="A10" s="16" t="s">
        <v>4</v>
      </c>
      <c r="B10" s="17"/>
      <c r="C10" s="11"/>
    </row>
    <row r="11" spans="1:3" x14ac:dyDescent="0.3">
      <c r="A11" s="11" t="s">
        <v>357</v>
      </c>
      <c r="B11" s="9">
        <v>96</v>
      </c>
      <c r="C11" s="11" t="s">
        <v>285</v>
      </c>
    </row>
    <row r="12" spans="1:3" x14ac:dyDescent="0.3">
      <c r="A12" s="11" t="s">
        <v>361</v>
      </c>
      <c r="B12" s="9">
        <v>10</v>
      </c>
      <c r="C12" s="11" t="s">
        <v>360</v>
      </c>
    </row>
    <row r="13" spans="1:3" x14ac:dyDescent="0.3">
      <c r="A13" s="11" t="s">
        <v>362</v>
      </c>
      <c r="B13" s="9">
        <v>63</v>
      </c>
      <c r="C13" s="11" t="s">
        <v>274</v>
      </c>
    </row>
    <row r="14" spans="1:3" x14ac:dyDescent="0.3">
      <c r="A14" s="11" t="s">
        <v>364</v>
      </c>
      <c r="B14" s="18">
        <v>531.34</v>
      </c>
      <c r="C14" s="8" t="s">
        <v>363</v>
      </c>
    </row>
    <row r="15" spans="1:3" x14ac:dyDescent="0.3">
      <c r="A15" s="11" t="s">
        <v>365</v>
      </c>
      <c r="B15" s="18">
        <v>78</v>
      </c>
      <c r="C15" s="8" t="s">
        <v>3</v>
      </c>
    </row>
    <row r="16" spans="1:3" x14ac:dyDescent="0.3">
      <c r="A16" s="11" t="s">
        <v>366</v>
      </c>
      <c r="B16" s="18">
        <v>94.5</v>
      </c>
      <c r="C16" s="8" t="s">
        <v>3</v>
      </c>
    </row>
    <row r="17" spans="1:6" x14ac:dyDescent="0.3">
      <c r="A17" s="11" t="s">
        <v>367</v>
      </c>
      <c r="B17" s="18">
        <v>17.100000000000001</v>
      </c>
      <c r="C17" s="8" t="s">
        <v>3</v>
      </c>
    </row>
    <row r="18" spans="1:6" x14ac:dyDescent="0.3">
      <c r="A18" s="11" t="s">
        <v>368</v>
      </c>
      <c r="B18" s="18">
        <v>19.989999999999998</v>
      </c>
      <c r="C18" s="8" t="s">
        <v>41</v>
      </c>
    </row>
    <row r="19" spans="1:6" x14ac:dyDescent="0.3">
      <c r="A19" s="11" t="s">
        <v>370</v>
      </c>
      <c r="B19" s="18">
        <v>43.85</v>
      </c>
      <c r="C19" s="8" t="s">
        <v>274</v>
      </c>
    </row>
    <row r="20" spans="1:6" x14ac:dyDescent="0.3">
      <c r="A20" s="11" t="s">
        <v>372</v>
      </c>
      <c r="B20" s="18">
        <v>20</v>
      </c>
      <c r="C20" s="8" t="s">
        <v>3</v>
      </c>
    </row>
    <row r="21" spans="1:6" x14ac:dyDescent="0.3">
      <c r="A21" s="11" t="s">
        <v>5</v>
      </c>
      <c r="B21" s="18">
        <v>1260.1099999999999</v>
      </c>
      <c r="C21" s="11" t="s">
        <v>3</v>
      </c>
      <c r="F21" s="19"/>
    </row>
    <row r="22" spans="1:6" x14ac:dyDescent="0.3">
      <c r="A22" s="11" t="s">
        <v>6</v>
      </c>
      <c r="B22" s="18">
        <v>15.3</v>
      </c>
      <c r="C22" s="11" t="s">
        <v>3</v>
      </c>
      <c r="F22" s="19"/>
    </row>
    <row r="23" spans="1:6" x14ac:dyDescent="0.3">
      <c r="A23" s="11" t="s">
        <v>7</v>
      </c>
      <c r="B23" s="18">
        <v>35</v>
      </c>
      <c r="C23" s="8" t="s">
        <v>3</v>
      </c>
    </row>
    <row r="24" spans="1:6" x14ac:dyDescent="0.3">
      <c r="A24" s="11" t="s">
        <v>351</v>
      </c>
      <c r="B24" s="18">
        <v>15.59</v>
      </c>
      <c r="C24" s="8" t="s">
        <v>3</v>
      </c>
    </row>
    <row r="25" spans="1:6" x14ac:dyDescent="0.3">
      <c r="A25" s="11" t="s">
        <v>352</v>
      </c>
      <c r="B25" s="18">
        <v>457.5</v>
      </c>
      <c r="C25" s="8" t="s">
        <v>41</v>
      </c>
    </row>
    <row r="26" spans="1:6" x14ac:dyDescent="0.3">
      <c r="A26" s="11" t="s">
        <v>370</v>
      </c>
      <c r="B26" s="18">
        <v>35.630000000000003</v>
      </c>
      <c r="C26" s="8" t="s">
        <v>274</v>
      </c>
    </row>
    <row r="27" spans="1:6" x14ac:dyDescent="0.3">
      <c r="A27" s="21"/>
      <c r="B27" s="65">
        <f>SUM(B11:B26)</f>
        <v>2792.9100000000003</v>
      </c>
    </row>
    <row r="28" spans="1:6" x14ac:dyDescent="0.3">
      <c r="B28" s="22"/>
    </row>
    <row r="29" spans="1:6" ht="15" thickBot="1" x14ac:dyDescent="0.35">
      <c r="B29" s="22"/>
    </row>
    <row r="30" spans="1:6" ht="15" thickBot="1" x14ac:dyDescent="0.35">
      <c r="A30" s="55" t="s">
        <v>373</v>
      </c>
      <c r="B30" s="23"/>
      <c r="C30" s="24"/>
    </row>
    <row r="31" spans="1:6" ht="15" thickBot="1" x14ac:dyDescent="0.35">
      <c r="A31" s="25" t="s">
        <v>9</v>
      </c>
      <c r="B31" s="67">
        <v>28671.75</v>
      </c>
      <c r="C31" s="24"/>
    </row>
    <row r="32" spans="1:6" ht="15" thickBot="1" x14ac:dyDescent="0.35">
      <c r="A32" s="58" t="s">
        <v>10</v>
      </c>
      <c r="B32" s="56">
        <v>20263.95</v>
      </c>
      <c r="C32" s="24"/>
    </row>
    <row r="33" spans="1:7" ht="15" thickBot="1" x14ac:dyDescent="0.35">
      <c r="A33" s="50" t="s">
        <v>11</v>
      </c>
      <c r="B33" s="57">
        <f>SUM(B31:B32)</f>
        <v>48935.7</v>
      </c>
      <c r="C33" s="24"/>
    </row>
    <row r="34" spans="1:7" ht="15" thickBot="1" x14ac:dyDescent="0.35">
      <c r="A34" s="52"/>
      <c r="B34" s="26"/>
      <c r="C34" s="24"/>
    </row>
    <row r="35" spans="1:7" ht="15" thickBot="1" x14ac:dyDescent="0.35">
      <c r="A35" s="27" t="s">
        <v>292</v>
      </c>
      <c r="C35" s="24"/>
    </row>
    <row r="36" spans="1:7" ht="15" thickBot="1" x14ac:dyDescent="0.35">
      <c r="A36" s="165" t="s">
        <v>12</v>
      </c>
      <c r="B36" s="28">
        <v>82624.53</v>
      </c>
      <c r="C36" s="24"/>
    </row>
    <row r="37" spans="1:7" x14ac:dyDescent="0.3">
      <c r="A37" s="162"/>
      <c r="B37" s="163"/>
      <c r="C37" s="24"/>
    </row>
    <row r="38" spans="1:7" x14ac:dyDescent="0.3">
      <c r="A38" s="164"/>
      <c r="B38" s="2"/>
      <c r="C38" s="29"/>
    </row>
    <row r="39" spans="1:7" x14ac:dyDescent="0.3">
      <c r="A39" s="51" t="s">
        <v>13</v>
      </c>
      <c r="B39" s="11"/>
      <c r="C39" s="29"/>
    </row>
    <row r="40" spans="1:7" x14ac:dyDescent="0.3">
      <c r="A40" s="48" t="s">
        <v>14</v>
      </c>
      <c r="B40" s="30">
        <v>754.26</v>
      </c>
      <c r="C40" s="29"/>
    </row>
    <row r="41" spans="1:7" x14ac:dyDescent="0.3">
      <c r="A41" s="49" t="s">
        <v>15</v>
      </c>
      <c r="B41" s="31">
        <v>12482.69</v>
      </c>
      <c r="C41" s="29"/>
    </row>
    <row r="42" spans="1:7" x14ac:dyDescent="0.3">
      <c r="A42" s="49" t="s">
        <v>16</v>
      </c>
      <c r="B42" s="31">
        <v>10265.98</v>
      </c>
      <c r="C42" s="29"/>
      <c r="F42" s="2"/>
    </row>
    <row r="43" spans="1:7" x14ac:dyDescent="0.3">
      <c r="A43" s="48" t="s">
        <v>17</v>
      </c>
      <c r="B43" s="32">
        <v>757.5</v>
      </c>
      <c r="C43" s="33"/>
      <c r="F43" s="2"/>
    </row>
    <row r="44" spans="1:7" x14ac:dyDescent="0.3">
      <c r="A44" s="49" t="s">
        <v>18</v>
      </c>
      <c r="B44" s="34">
        <v>533.09</v>
      </c>
      <c r="C44" s="33"/>
      <c r="F44" s="37"/>
      <c r="G44" s="2"/>
    </row>
    <row r="45" spans="1:7" x14ac:dyDescent="0.3">
      <c r="A45" s="48" t="s">
        <v>19</v>
      </c>
      <c r="B45" s="34">
        <v>0</v>
      </c>
      <c r="C45" s="33"/>
      <c r="F45" s="2"/>
      <c r="G45" s="2"/>
    </row>
    <row r="46" spans="1:7" x14ac:dyDescent="0.3">
      <c r="A46" s="48" t="s">
        <v>20</v>
      </c>
      <c r="B46" s="35">
        <v>3964.58</v>
      </c>
      <c r="C46" s="206" t="s">
        <v>327</v>
      </c>
      <c r="D46" s="207"/>
      <c r="E46" s="207"/>
      <c r="F46" s="37"/>
      <c r="G46" s="37"/>
    </row>
    <row r="47" spans="1:7" x14ac:dyDescent="0.3">
      <c r="A47" s="48" t="s">
        <v>23</v>
      </c>
      <c r="B47" s="34">
        <v>199.7</v>
      </c>
      <c r="C47" s="36" t="s">
        <v>36</v>
      </c>
      <c r="E47" s="2"/>
      <c r="F47" s="2"/>
      <c r="G47" s="2"/>
    </row>
    <row r="48" spans="1:7" x14ac:dyDescent="0.3">
      <c r="A48" s="48" t="s">
        <v>24</v>
      </c>
      <c r="B48" s="34">
        <v>382.63</v>
      </c>
      <c r="C48" s="33"/>
      <c r="D48" s="2"/>
      <c r="E48" s="37"/>
      <c r="F48" s="37"/>
      <c r="G48" s="37"/>
    </row>
    <row r="49" spans="1:7" x14ac:dyDescent="0.3">
      <c r="A49" s="48" t="s">
        <v>25</v>
      </c>
      <c r="B49" s="34">
        <v>115.45</v>
      </c>
      <c r="C49" s="33"/>
      <c r="D49" s="37"/>
      <c r="E49" s="2"/>
      <c r="F49" s="2"/>
      <c r="G49" s="37"/>
    </row>
    <row r="50" spans="1:7" x14ac:dyDescent="0.3">
      <c r="A50" s="48" t="s">
        <v>320</v>
      </c>
      <c r="B50" s="34">
        <v>2479.84</v>
      </c>
      <c r="C50" s="33"/>
      <c r="D50" s="37"/>
      <c r="F50" s="2"/>
    </row>
    <row r="51" spans="1:7" x14ac:dyDescent="0.3">
      <c r="A51" s="11" t="s">
        <v>316</v>
      </c>
      <c r="B51" s="34">
        <v>225.68</v>
      </c>
      <c r="C51" s="33" t="s">
        <v>287</v>
      </c>
      <c r="D51" s="37"/>
      <c r="F51" s="2"/>
      <c r="G51" s="2"/>
    </row>
    <row r="52" spans="1:7" x14ac:dyDescent="0.3">
      <c r="A52" s="11" t="s">
        <v>317</v>
      </c>
      <c r="B52" s="34">
        <v>720</v>
      </c>
      <c r="C52" s="33" t="s">
        <v>66</v>
      </c>
      <c r="D52" s="37"/>
      <c r="E52" s="37"/>
      <c r="F52" s="37"/>
      <c r="G52" s="2"/>
    </row>
    <row r="53" spans="1:7" x14ac:dyDescent="0.3">
      <c r="A53" s="11" t="s">
        <v>318</v>
      </c>
      <c r="B53" s="34">
        <v>1650</v>
      </c>
      <c r="C53" s="33" t="s">
        <v>66</v>
      </c>
      <c r="D53" s="37"/>
      <c r="E53" s="37"/>
      <c r="F53" s="2"/>
      <c r="G53" s="37"/>
    </row>
    <row r="54" spans="1:7" x14ac:dyDescent="0.3">
      <c r="A54" s="11" t="s">
        <v>319</v>
      </c>
      <c r="B54" s="34">
        <v>34.57</v>
      </c>
      <c r="C54" s="33"/>
      <c r="D54" s="37"/>
      <c r="E54" s="37"/>
      <c r="F54" s="2"/>
    </row>
    <row r="55" spans="1:7" x14ac:dyDescent="0.3">
      <c r="A55" s="11" t="s">
        <v>30</v>
      </c>
      <c r="B55" s="34">
        <v>6000</v>
      </c>
      <c r="C55" s="33"/>
      <c r="D55" s="37"/>
      <c r="G55" s="2"/>
    </row>
    <row r="56" spans="1:7" x14ac:dyDescent="0.3">
      <c r="A56" s="11" t="s">
        <v>31</v>
      </c>
      <c r="B56" s="62">
        <v>585</v>
      </c>
      <c r="C56" s="209"/>
      <c r="D56" s="209"/>
      <c r="E56" s="209"/>
      <c r="F56" s="209"/>
      <c r="G56" s="2"/>
    </row>
    <row r="57" spans="1:7" x14ac:dyDescent="0.3">
      <c r="A57" s="11" t="s">
        <v>273</v>
      </c>
      <c r="B57" s="61">
        <v>412.97</v>
      </c>
      <c r="C57" s="38"/>
      <c r="D57" s="38"/>
      <c r="E57" s="38"/>
      <c r="F57" s="38"/>
    </row>
    <row r="58" spans="1:7" x14ac:dyDescent="0.3">
      <c r="A58" s="11" t="s">
        <v>33</v>
      </c>
      <c r="B58" s="62">
        <v>123.54</v>
      </c>
      <c r="C58" s="38"/>
      <c r="D58" s="38"/>
      <c r="E58" s="38"/>
      <c r="F58" s="38"/>
    </row>
    <row r="59" spans="1:7" ht="15" thickBot="1" x14ac:dyDescent="0.35">
      <c r="A59" s="39" t="s">
        <v>34</v>
      </c>
      <c r="B59" s="60">
        <v>33758.32</v>
      </c>
      <c r="C59" s="33"/>
    </row>
    <row r="60" spans="1:7" x14ac:dyDescent="0.3">
      <c r="A60" s="39"/>
      <c r="B60" s="40"/>
      <c r="C60" s="33"/>
    </row>
    <row r="61" spans="1:7" x14ac:dyDescent="0.3">
      <c r="A61" s="1" t="s">
        <v>376</v>
      </c>
      <c r="C61" s="2"/>
    </row>
    <row r="62" spans="1:7" x14ac:dyDescent="0.3">
      <c r="A62" s="1" t="s">
        <v>353</v>
      </c>
    </row>
    <row r="63" spans="1:7" x14ac:dyDescent="0.3">
      <c r="D63" t="s">
        <v>36</v>
      </c>
    </row>
    <row r="64" spans="1:7" x14ac:dyDescent="0.3">
      <c r="A64" s="41" t="s">
        <v>37</v>
      </c>
      <c r="B64" s="6"/>
      <c r="C64" s="21"/>
    </row>
    <row r="65" spans="1:3" x14ac:dyDescent="0.3">
      <c r="A65" s="42" t="s">
        <v>346</v>
      </c>
      <c r="C65" s="43"/>
    </row>
    <row r="66" spans="1:3" x14ac:dyDescent="0.3">
      <c r="A66" s="42" t="s">
        <v>321</v>
      </c>
      <c r="C66" s="43"/>
    </row>
    <row r="67" spans="1:3" x14ac:dyDescent="0.3">
      <c r="A67" s="42" t="s">
        <v>379</v>
      </c>
      <c r="C67" s="43"/>
    </row>
    <row r="68" spans="1:3" x14ac:dyDescent="0.3">
      <c r="A68" s="42"/>
      <c r="C68" s="43"/>
    </row>
    <row r="69" spans="1:3" x14ac:dyDescent="0.3">
      <c r="A69" s="42" t="s">
        <v>358</v>
      </c>
      <c r="C69" s="43"/>
    </row>
    <row r="70" spans="1:3" x14ac:dyDescent="0.3">
      <c r="A70" s="42" t="s">
        <v>359</v>
      </c>
      <c r="C70" s="43"/>
    </row>
    <row r="71" spans="1:3" x14ac:dyDescent="0.3">
      <c r="A71" s="63"/>
      <c r="B71" s="10"/>
      <c r="C71" s="8"/>
    </row>
  </sheetData>
  <mergeCells count="2">
    <mergeCell ref="C46:E46"/>
    <mergeCell ref="C56:F5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0ADB-13E3-4678-A0FA-EEED12F9143A}">
  <dimension ref="A1:M166"/>
  <sheetViews>
    <sheetView workbookViewId="0">
      <selection activeCell="C2" sqref="C2"/>
    </sheetView>
  </sheetViews>
  <sheetFormatPr defaultRowHeight="14.4" x14ac:dyDescent="0.3"/>
  <cols>
    <col min="1" max="1" width="30.33203125" customWidth="1"/>
    <col min="2" max="2" width="11.5546875" customWidth="1"/>
    <col min="3" max="3" width="11.6640625" customWidth="1"/>
    <col min="4" max="5" width="10.33203125" customWidth="1"/>
    <col min="7" max="7" width="13.6640625" customWidth="1"/>
    <col min="11" max="11" width="10.44140625" bestFit="1" customWidth="1"/>
    <col min="12" max="12" width="13.33203125" customWidth="1"/>
  </cols>
  <sheetData>
    <row r="1" spans="1:13" x14ac:dyDescent="0.3">
      <c r="A1" s="69" t="s">
        <v>371</v>
      </c>
      <c r="B1" s="127"/>
      <c r="C1" s="128"/>
      <c r="D1" s="128"/>
    </row>
    <row r="2" spans="1:13" x14ac:dyDescent="0.3">
      <c r="A2" s="69"/>
      <c r="B2" s="127"/>
      <c r="C2" s="128"/>
      <c r="D2" s="128"/>
    </row>
    <row r="3" spans="1:13" x14ac:dyDescent="0.3">
      <c r="A3" s="70" t="s">
        <v>109</v>
      </c>
      <c r="B3" s="71"/>
      <c r="C3" s="128"/>
      <c r="D3" s="128"/>
      <c r="E3" s="76"/>
      <c r="G3" s="114" t="s">
        <v>267</v>
      </c>
      <c r="H3" s="76"/>
      <c r="I3" s="76"/>
      <c r="J3" s="76"/>
      <c r="K3" s="138"/>
      <c r="L3" s="145">
        <v>105081.85</v>
      </c>
      <c r="M3" t="s">
        <v>270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/>
    </row>
    <row r="5" spans="1:13" x14ac:dyDescent="0.3">
      <c r="A5" s="76" t="s">
        <v>111</v>
      </c>
      <c r="B5" s="71"/>
      <c r="C5" s="128"/>
      <c r="D5" s="128"/>
      <c r="G5" s="76" t="s">
        <v>268</v>
      </c>
      <c r="H5" s="76"/>
      <c r="I5" s="76"/>
      <c r="J5" s="76"/>
      <c r="K5" s="138"/>
      <c r="L5" s="146">
        <f>SUM(B31)</f>
        <v>72645.83</v>
      </c>
    </row>
    <row r="6" spans="1:13" x14ac:dyDescent="0.3">
      <c r="A6" s="76" t="s">
        <v>112</v>
      </c>
      <c r="B6" s="71"/>
      <c r="C6" s="128"/>
      <c r="D6" s="128"/>
      <c r="G6" s="76"/>
      <c r="H6" s="76"/>
      <c r="I6" s="76"/>
      <c r="J6" s="76"/>
      <c r="K6" s="138"/>
      <c r="L6" s="106">
        <f>SUM(L3:L5)</f>
        <v>177727.68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x14ac:dyDescent="0.3">
      <c r="A8" s="76" t="s">
        <v>250</v>
      </c>
      <c r="B8" s="71">
        <v>1000</v>
      </c>
      <c r="C8" s="128"/>
      <c r="D8" s="128"/>
      <c r="G8" s="76" t="s">
        <v>269</v>
      </c>
      <c r="H8" s="76"/>
      <c r="I8" s="76"/>
      <c r="J8" s="76"/>
      <c r="K8" s="138"/>
      <c r="L8" s="146">
        <f>SUM(B164)</f>
        <v>49043.329999999994</v>
      </c>
    </row>
    <row r="9" spans="1:13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ht="15" thickBot="1" x14ac:dyDescent="0.35">
      <c r="A10" s="76" t="s">
        <v>117</v>
      </c>
      <c r="B10" s="71"/>
      <c r="C10" s="128"/>
      <c r="D10" s="128"/>
      <c r="G10" s="114" t="s">
        <v>377</v>
      </c>
      <c r="H10" s="114"/>
      <c r="I10" s="114"/>
      <c r="J10" s="114"/>
      <c r="K10" s="139"/>
      <c r="L10" s="176">
        <f>SUM(L6-L8)</f>
        <v>128684.35</v>
      </c>
    </row>
    <row r="11" spans="1:13" ht="15" thickTop="1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138"/>
      <c r="L11" s="106"/>
    </row>
    <row r="12" spans="1:13" x14ac:dyDescent="0.3">
      <c r="A12" s="76" t="s">
        <v>119</v>
      </c>
      <c r="B12" s="71"/>
      <c r="C12" s="128"/>
      <c r="D12" s="128"/>
      <c r="G12" s="114" t="s">
        <v>259</v>
      </c>
      <c r="H12" s="114"/>
      <c r="I12" s="114"/>
      <c r="J12" s="114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76"/>
      <c r="H13" s="76"/>
      <c r="I13" s="76"/>
      <c r="J13" s="76"/>
      <c r="K13" s="76"/>
      <c r="L13" s="106"/>
    </row>
    <row r="14" spans="1:13" x14ac:dyDescent="0.3">
      <c r="A14" s="76" t="s">
        <v>122</v>
      </c>
      <c r="B14" s="71">
        <v>24.85</v>
      </c>
      <c r="C14" s="128"/>
      <c r="D14" s="128"/>
      <c r="G14" s="76" t="s">
        <v>266</v>
      </c>
      <c r="H14" s="76"/>
      <c r="I14" s="76"/>
      <c r="J14" s="76"/>
      <c r="K14" s="138"/>
      <c r="L14" s="106"/>
    </row>
    <row r="15" spans="1:13" x14ac:dyDescent="0.3">
      <c r="A15" s="76" t="s">
        <v>124</v>
      </c>
      <c r="B15" s="71"/>
      <c r="C15" s="128"/>
      <c r="D15" s="128"/>
      <c r="G15" s="141" t="s">
        <v>373</v>
      </c>
      <c r="H15" s="76" t="s">
        <v>260</v>
      </c>
      <c r="I15" s="76"/>
      <c r="J15" s="76"/>
      <c r="K15" s="138"/>
      <c r="L15" s="106">
        <v>20263.95</v>
      </c>
    </row>
    <row r="16" spans="1:13" x14ac:dyDescent="0.3">
      <c r="A16" s="76" t="s">
        <v>125</v>
      </c>
      <c r="B16" s="71"/>
      <c r="C16" s="128"/>
      <c r="D16" s="128"/>
      <c r="G16" s="141" t="s">
        <v>373</v>
      </c>
      <c r="H16" s="76" t="s">
        <v>261</v>
      </c>
      <c r="I16" s="76"/>
      <c r="J16" s="76"/>
      <c r="K16" s="138"/>
      <c r="L16" s="106">
        <v>28671.75</v>
      </c>
    </row>
    <row r="17" spans="1:12" x14ac:dyDescent="0.3">
      <c r="A17" s="76" t="s">
        <v>127</v>
      </c>
      <c r="B17" s="71"/>
      <c r="C17" s="128"/>
      <c r="D17" s="128"/>
      <c r="G17" s="141" t="s">
        <v>337</v>
      </c>
      <c r="H17" s="76" t="s">
        <v>262</v>
      </c>
      <c r="I17" s="76"/>
      <c r="J17" s="76"/>
      <c r="K17" s="138"/>
      <c r="L17" s="146">
        <v>82624.53</v>
      </c>
    </row>
    <row r="18" spans="1:12" x14ac:dyDescent="0.3">
      <c r="A18" s="76" t="s">
        <v>14</v>
      </c>
      <c r="B18" s="71"/>
      <c r="C18" s="128"/>
      <c r="D18" s="128"/>
      <c r="G18" s="76"/>
      <c r="H18" s="76"/>
      <c r="I18" s="76"/>
      <c r="J18" s="76"/>
      <c r="K18" s="138"/>
      <c r="L18" s="145">
        <f>SUM(L15:L17)</f>
        <v>131560.22999999998</v>
      </c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8"/>
      <c r="L19" s="138"/>
    </row>
    <row r="20" spans="1:12" x14ac:dyDescent="0.3">
      <c r="A20" s="76" t="s">
        <v>129</v>
      </c>
      <c r="B20" s="71">
        <v>1425</v>
      </c>
      <c r="C20" s="128"/>
      <c r="D20" s="128"/>
      <c r="G20" s="76" t="s">
        <v>263</v>
      </c>
      <c r="H20" s="76"/>
      <c r="I20" s="76"/>
      <c r="J20" s="76"/>
      <c r="K20" s="142">
        <v>2330</v>
      </c>
      <c r="L20" s="143">
        <v>16.100000000000001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2367</v>
      </c>
      <c r="L21" s="135">
        <v>52.5</v>
      </c>
    </row>
    <row r="22" spans="1:12" x14ac:dyDescent="0.3">
      <c r="A22" s="76" t="s">
        <v>131</v>
      </c>
      <c r="B22" s="71"/>
      <c r="C22" s="128"/>
      <c r="D22" s="128"/>
      <c r="G22" s="76"/>
      <c r="H22" s="76"/>
      <c r="I22" s="76"/>
      <c r="J22" s="76"/>
      <c r="K22" s="137">
        <v>2385</v>
      </c>
      <c r="L22" s="135">
        <v>50</v>
      </c>
    </row>
    <row r="23" spans="1:12" x14ac:dyDescent="0.3">
      <c r="A23" s="76" t="s">
        <v>133</v>
      </c>
      <c r="B23" s="71">
        <v>2825</v>
      </c>
      <c r="C23" s="128"/>
      <c r="D23" s="128"/>
      <c r="G23" s="76"/>
      <c r="H23" s="76"/>
      <c r="I23" s="76"/>
      <c r="J23" s="76"/>
      <c r="K23" s="137">
        <v>2394</v>
      </c>
      <c r="L23" s="135">
        <v>96</v>
      </c>
    </row>
    <row r="24" spans="1:12" x14ac:dyDescent="0.3">
      <c r="A24" s="76" t="s">
        <v>135</v>
      </c>
      <c r="B24" s="71"/>
      <c r="C24" s="128"/>
      <c r="D24" s="128"/>
      <c r="G24" s="76"/>
      <c r="H24" s="76"/>
      <c r="I24" s="76"/>
      <c r="J24" s="76"/>
      <c r="K24" s="137">
        <v>2395</v>
      </c>
      <c r="L24" s="135">
        <v>10</v>
      </c>
    </row>
    <row r="25" spans="1:12" x14ac:dyDescent="0.3">
      <c r="A25" s="98" t="s">
        <v>137</v>
      </c>
      <c r="B25" s="99">
        <f>SUM(B5:B23)</f>
        <v>7407.83</v>
      </c>
      <c r="C25" s="128"/>
      <c r="D25" s="128"/>
      <c r="G25" s="76"/>
      <c r="H25" s="76"/>
      <c r="I25" s="76"/>
      <c r="J25" s="76"/>
      <c r="K25" s="137">
        <v>2396</v>
      </c>
      <c r="L25" s="144">
        <v>63</v>
      </c>
    </row>
    <row r="26" spans="1:12" x14ac:dyDescent="0.3">
      <c r="A26" s="98" t="s">
        <v>139</v>
      </c>
      <c r="B26" s="102"/>
      <c r="C26" s="128"/>
      <c r="D26" s="128"/>
      <c r="G26" s="76"/>
      <c r="H26" s="76"/>
      <c r="I26" s="76"/>
      <c r="J26" s="76"/>
      <c r="K26" s="137">
        <v>2397</v>
      </c>
      <c r="L26" s="167">
        <v>531.34</v>
      </c>
    </row>
    <row r="27" spans="1:12" x14ac:dyDescent="0.3">
      <c r="A27" s="76" t="s">
        <v>141</v>
      </c>
      <c r="B27" s="71">
        <v>22619</v>
      </c>
      <c r="C27" s="128"/>
      <c r="D27" s="128"/>
      <c r="G27" s="76"/>
      <c r="H27" s="76"/>
      <c r="I27" s="76"/>
      <c r="J27" s="76"/>
      <c r="K27" s="137">
        <v>2398</v>
      </c>
      <c r="L27" s="144">
        <v>78</v>
      </c>
    </row>
    <row r="28" spans="1:12" x14ac:dyDescent="0.3">
      <c r="A28" s="76" t="s">
        <v>142</v>
      </c>
      <c r="B28" s="71">
        <v>22619</v>
      </c>
      <c r="C28" s="128"/>
      <c r="D28" s="128"/>
      <c r="K28" s="137">
        <v>2399</v>
      </c>
      <c r="L28" s="167">
        <v>94.5</v>
      </c>
    </row>
    <row r="29" spans="1:12" x14ac:dyDescent="0.3">
      <c r="A29" s="76" t="s">
        <v>144</v>
      </c>
      <c r="B29" s="71">
        <v>20000</v>
      </c>
      <c r="C29" s="71"/>
      <c r="D29" s="128"/>
      <c r="K29" s="137">
        <v>2400</v>
      </c>
      <c r="L29" s="167">
        <v>17.100000000000001</v>
      </c>
    </row>
    <row r="30" spans="1:12" x14ac:dyDescent="0.3">
      <c r="A30" s="76" t="s">
        <v>145</v>
      </c>
      <c r="B30" s="71"/>
      <c r="C30" s="128"/>
      <c r="D30" s="128"/>
      <c r="K30" s="137">
        <v>2401</v>
      </c>
      <c r="L30" s="167">
        <v>19.989999999999998</v>
      </c>
    </row>
    <row r="31" spans="1:12" x14ac:dyDescent="0.3">
      <c r="A31" s="98" t="s">
        <v>136</v>
      </c>
      <c r="B31" s="99">
        <f>SUM(B25:B29)</f>
        <v>72645.83</v>
      </c>
      <c r="C31" s="128"/>
      <c r="D31" s="128"/>
      <c r="K31" s="137">
        <v>2402</v>
      </c>
      <c r="L31" s="167">
        <v>43.85</v>
      </c>
    </row>
    <row r="32" spans="1:12" x14ac:dyDescent="0.3">
      <c r="B32" s="71"/>
      <c r="C32" s="128"/>
      <c r="D32" s="128"/>
      <c r="G32" s="76"/>
      <c r="H32" s="76"/>
      <c r="I32" s="76"/>
      <c r="J32" s="76"/>
      <c r="K32" s="137">
        <v>2403</v>
      </c>
      <c r="L32" s="135">
        <v>20</v>
      </c>
    </row>
    <row r="33" spans="2:12" x14ac:dyDescent="0.3">
      <c r="B33" s="71"/>
      <c r="C33" s="128"/>
      <c r="D33" s="128"/>
      <c r="G33" s="76"/>
      <c r="H33" s="76"/>
      <c r="I33" s="76"/>
      <c r="J33" s="76"/>
      <c r="K33" s="137">
        <v>2404</v>
      </c>
      <c r="L33" s="170">
        <v>1310.4100000000001</v>
      </c>
    </row>
    <row r="34" spans="2:12" x14ac:dyDescent="0.3">
      <c r="B34" s="128"/>
      <c r="C34" s="128"/>
      <c r="D34" s="128"/>
      <c r="K34" s="137">
        <v>2405</v>
      </c>
      <c r="L34" s="170">
        <v>15.59</v>
      </c>
    </row>
    <row r="35" spans="2:12" x14ac:dyDescent="0.3">
      <c r="G35" s="76"/>
      <c r="H35" s="76"/>
      <c r="I35" s="76"/>
      <c r="J35" s="76"/>
      <c r="K35" s="76">
        <v>2406</v>
      </c>
      <c r="L35" s="135">
        <v>457.5</v>
      </c>
    </row>
    <row r="36" spans="2:12" x14ac:dyDescent="0.3">
      <c r="G36" s="76"/>
      <c r="H36" s="76"/>
      <c r="I36" s="76"/>
      <c r="J36" s="76"/>
      <c r="K36" s="76"/>
      <c r="L36" s="136">
        <f>SUM(L20:L35)</f>
        <v>2875.88</v>
      </c>
    </row>
    <row r="37" spans="2:12" x14ac:dyDescent="0.3">
      <c r="L37" s="139"/>
    </row>
    <row r="38" spans="2:12" x14ac:dyDescent="0.3">
      <c r="G38" s="114" t="s">
        <v>378</v>
      </c>
      <c r="H38" s="76"/>
      <c r="I38" s="76"/>
      <c r="J38" s="76"/>
      <c r="K38" s="137"/>
      <c r="L38" s="177">
        <f>SUM(L18)-L36</f>
        <v>128684.34999999998</v>
      </c>
    </row>
    <row r="40" spans="2:12" x14ac:dyDescent="0.3">
      <c r="K40" s="137"/>
      <c r="L40" s="135"/>
    </row>
    <row r="41" spans="2:12" x14ac:dyDescent="0.3">
      <c r="H41" s="114"/>
      <c r="I41" s="114"/>
      <c r="J41" s="114"/>
      <c r="K41" s="139"/>
    </row>
    <row r="49" spans="1:5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</row>
    <row r="50" spans="1:5" x14ac:dyDescent="0.3">
      <c r="A50" s="114" t="s">
        <v>149</v>
      </c>
      <c r="B50" s="129"/>
      <c r="C50" s="129"/>
      <c r="D50" s="129"/>
      <c r="E50" s="112"/>
    </row>
    <row r="51" spans="1:5" x14ac:dyDescent="0.3">
      <c r="A51" s="76" t="s">
        <v>150</v>
      </c>
      <c r="B51" s="129">
        <v>208.69</v>
      </c>
      <c r="C51" s="129">
        <v>208.69</v>
      </c>
      <c r="D51" s="129"/>
      <c r="E51" s="117">
        <v>750</v>
      </c>
    </row>
    <row r="52" spans="1:5" x14ac:dyDescent="0.3">
      <c r="A52" s="76" t="s">
        <v>152</v>
      </c>
      <c r="B52" s="129">
        <v>8649.65</v>
      </c>
      <c r="C52" s="129">
        <v>8649.65</v>
      </c>
      <c r="D52" s="129"/>
      <c r="E52" s="117">
        <v>15600</v>
      </c>
    </row>
    <row r="53" spans="1:5" x14ac:dyDescent="0.3">
      <c r="A53" s="76" t="s">
        <v>153</v>
      </c>
      <c r="B53" s="129">
        <v>245</v>
      </c>
      <c r="C53" s="129">
        <v>245</v>
      </c>
      <c r="D53" s="129"/>
      <c r="E53" s="117">
        <v>420</v>
      </c>
    </row>
    <row r="54" spans="1:5" x14ac:dyDescent="0.3">
      <c r="A54" s="76" t="s">
        <v>154</v>
      </c>
      <c r="B54" s="129"/>
      <c r="C54" s="129"/>
      <c r="D54" s="129"/>
      <c r="E54" s="117">
        <v>200</v>
      </c>
    </row>
    <row r="55" spans="1:5" x14ac:dyDescent="0.3">
      <c r="A55" s="76"/>
      <c r="B55" s="129"/>
      <c r="C55" s="129"/>
      <c r="D55" s="129"/>
      <c r="E55" s="117"/>
    </row>
    <row r="56" spans="1:5" x14ac:dyDescent="0.3">
      <c r="A56" s="114" t="s">
        <v>155</v>
      </c>
      <c r="B56" s="129"/>
      <c r="C56" s="129"/>
      <c r="D56" s="129"/>
      <c r="E56" s="117"/>
    </row>
    <row r="57" spans="1:5" x14ac:dyDescent="0.3">
      <c r="A57" s="76" t="s">
        <v>156</v>
      </c>
      <c r="B57" s="129">
        <v>141.30000000000001</v>
      </c>
      <c r="C57" s="129">
        <v>141.30000000000001</v>
      </c>
      <c r="D57" s="129"/>
      <c r="E57" s="117">
        <v>300</v>
      </c>
    </row>
    <row r="58" spans="1:5" x14ac:dyDescent="0.3">
      <c r="A58" s="76" t="s">
        <v>157</v>
      </c>
      <c r="B58" s="129">
        <v>210</v>
      </c>
      <c r="C58" s="129">
        <v>177.8</v>
      </c>
      <c r="D58" s="129">
        <v>32.200000000000003</v>
      </c>
      <c r="E58" s="117">
        <v>500</v>
      </c>
    </row>
    <row r="59" spans="1:5" x14ac:dyDescent="0.3">
      <c r="A59" s="76"/>
      <c r="B59" s="129"/>
      <c r="C59" s="129"/>
      <c r="D59" s="129"/>
      <c r="E59" s="117"/>
    </row>
    <row r="60" spans="1:5" x14ac:dyDescent="0.3">
      <c r="A60" s="114" t="s">
        <v>158</v>
      </c>
      <c r="B60" s="129"/>
      <c r="C60" s="129"/>
      <c r="D60" s="129"/>
      <c r="E60" s="117"/>
    </row>
    <row r="61" spans="1:5" x14ac:dyDescent="0.3">
      <c r="A61" s="76" t="s">
        <v>159</v>
      </c>
      <c r="B61" s="129">
        <v>160</v>
      </c>
      <c r="C61" s="129">
        <v>160</v>
      </c>
      <c r="D61" s="129"/>
      <c r="E61" s="117">
        <v>200</v>
      </c>
    </row>
    <row r="62" spans="1:5" x14ac:dyDescent="0.3">
      <c r="A62" s="76" t="s">
        <v>160</v>
      </c>
      <c r="B62" s="129">
        <v>378</v>
      </c>
      <c r="C62" s="129">
        <v>315</v>
      </c>
      <c r="D62" s="129">
        <v>63</v>
      </c>
      <c r="E62" s="117">
        <v>450</v>
      </c>
    </row>
    <row r="63" spans="1:5" x14ac:dyDescent="0.3">
      <c r="A63" s="76"/>
      <c r="B63" s="129"/>
      <c r="C63" s="129"/>
      <c r="D63" s="129"/>
      <c r="E63" s="117"/>
    </row>
    <row r="64" spans="1:5" x14ac:dyDescent="0.3">
      <c r="A64" s="114" t="s">
        <v>161</v>
      </c>
      <c r="B64" s="129"/>
      <c r="C64" s="129"/>
      <c r="D64" s="129"/>
      <c r="E64" s="117"/>
    </row>
    <row r="65" spans="1:5" x14ac:dyDescent="0.3">
      <c r="A65" s="76" t="s">
        <v>162</v>
      </c>
      <c r="B65" s="129">
        <v>863.34</v>
      </c>
      <c r="C65" s="129">
        <v>863.34</v>
      </c>
      <c r="D65" s="129"/>
      <c r="E65" s="117">
        <v>2500</v>
      </c>
    </row>
    <row r="66" spans="1:5" x14ac:dyDescent="0.3">
      <c r="A66" s="76" t="s">
        <v>163</v>
      </c>
      <c r="B66" s="129">
        <v>587.4</v>
      </c>
      <c r="C66" s="129">
        <v>587.4</v>
      </c>
      <c r="D66" s="129"/>
      <c r="E66" s="117">
        <v>700</v>
      </c>
    </row>
    <row r="67" spans="1:5" x14ac:dyDescent="0.3">
      <c r="A67" s="76" t="s">
        <v>164</v>
      </c>
      <c r="B67" s="129"/>
      <c r="C67" s="129"/>
      <c r="D67" s="129"/>
      <c r="E67" s="117">
        <v>500</v>
      </c>
    </row>
    <row r="68" spans="1:5" x14ac:dyDescent="0.3">
      <c r="A68" s="76" t="s">
        <v>165</v>
      </c>
      <c r="B68" s="129">
        <v>20</v>
      </c>
      <c r="C68" s="129">
        <v>20</v>
      </c>
      <c r="D68" s="129"/>
      <c r="E68" s="117">
        <v>100</v>
      </c>
    </row>
    <row r="69" spans="1:5" x14ac:dyDescent="0.3">
      <c r="A69" s="76" t="s">
        <v>166</v>
      </c>
      <c r="B69" s="129">
        <v>65</v>
      </c>
      <c r="C69" s="129">
        <v>65</v>
      </c>
      <c r="D69" s="129"/>
      <c r="E69" s="117">
        <v>150</v>
      </c>
    </row>
    <row r="70" spans="1:5" x14ac:dyDescent="0.3">
      <c r="A70" s="76" t="s">
        <v>167</v>
      </c>
      <c r="B70" s="129">
        <v>52.5</v>
      </c>
      <c r="C70" s="129">
        <v>52.5</v>
      </c>
      <c r="D70" s="129"/>
      <c r="E70" s="117">
        <v>50</v>
      </c>
    </row>
    <row r="71" spans="1:5" x14ac:dyDescent="0.3">
      <c r="A71" s="76" t="s">
        <v>168</v>
      </c>
      <c r="B71" s="129"/>
      <c r="C71" s="129"/>
      <c r="D71" s="129"/>
      <c r="E71" s="117"/>
    </row>
    <row r="72" spans="1:5" x14ac:dyDescent="0.3">
      <c r="A72" s="76" t="s">
        <v>169</v>
      </c>
      <c r="B72" s="129">
        <v>120</v>
      </c>
      <c r="C72" s="129">
        <v>100</v>
      </c>
      <c r="D72" s="129">
        <v>20</v>
      </c>
      <c r="E72" s="117">
        <v>160</v>
      </c>
    </row>
    <row r="73" spans="1:5" x14ac:dyDescent="0.3">
      <c r="A73" s="76" t="s">
        <v>170</v>
      </c>
      <c r="B73" s="129">
        <v>174.13</v>
      </c>
      <c r="C73" s="129">
        <v>174.13</v>
      </c>
      <c r="D73" s="129"/>
      <c r="E73" s="117">
        <v>200</v>
      </c>
    </row>
    <row r="74" spans="1:5" x14ac:dyDescent="0.3">
      <c r="A74" s="76"/>
      <c r="B74" s="129"/>
      <c r="C74" s="129"/>
      <c r="D74" s="129"/>
      <c r="E74" s="117"/>
    </row>
    <row r="75" spans="1:5" x14ac:dyDescent="0.3">
      <c r="A75" s="114" t="s">
        <v>171</v>
      </c>
      <c r="B75" s="129"/>
      <c r="C75" s="129"/>
      <c r="D75" s="129"/>
      <c r="E75" s="117"/>
    </row>
    <row r="76" spans="1:5" x14ac:dyDescent="0.3">
      <c r="A76" s="76" t="s">
        <v>172</v>
      </c>
      <c r="B76" s="129">
        <v>884.55</v>
      </c>
      <c r="C76" s="129">
        <v>776.01</v>
      </c>
      <c r="D76" s="129">
        <v>108.54</v>
      </c>
      <c r="E76" s="117">
        <v>800</v>
      </c>
    </row>
    <row r="77" spans="1:5" x14ac:dyDescent="0.3">
      <c r="A77" s="76" t="s">
        <v>173</v>
      </c>
      <c r="B77" s="129"/>
      <c r="C77" s="129"/>
      <c r="D77" s="129"/>
      <c r="E77" s="117">
        <v>10</v>
      </c>
    </row>
    <row r="78" spans="1:5" x14ac:dyDescent="0.3">
      <c r="A78" s="76" t="s">
        <v>174</v>
      </c>
      <c r="B78" s="129"/>
      <c r="C78" s="129"/>
      <c r="D78" s="129"/>
      <c r="E78" s="117">
        <v>200</v>
      </c>
    </row>
    <row r="79" spans="1:5" x14ac:dyDescent="0.3">
      <c r="A79" s="76" t="s">
        <v>175</v>
      </c>
      <c r="B79" s="129">
        <v>40</v>
      </c>
      <c r="C79" s="129">
        <v>40</v>
      </c>
      <c r="D79" s="129"/>
      <c r="E79" s="117">
        <v>50</v>
      </c>
    </row>
    <row r="80" spans="1:5" x14ac:dyDescent="0.3">
      <c r="A80" s="76"/>
      <c r="B80" s="129"/>
      <c r="C80" s="129"/>
      <c r="D80" s="129"/>
      <c r="E80" s="117"/>
    </row>
    <row r="81" spans="1:5" x14ac:dyDescent="0.3">
      <c r="A81" s="114" t="s">
        <v>176</v>
      </c>
      <c r="B81" s="129"/>
      <c r="C81" s="129"/>
      <c r="D81" s="129"/>
      <c r="E81" s="117"/>
    </row>
    <row r="82" spans="1:5" x14ac:dyDescent="0.3">
      <c r="A82" s="122" t="s">
        <v>177</v>
      </c>
      <c r="B82" s="129"/>
      <c r="C82" s="129"/>
      <c r="D82" s="129"/>
      <c r="E82" s="117">
        <v>400</v>
      </c>
    </row>
    <row r="83" spans="1:5" x14ac:dyDescent="0.3">
      <c r="A83" s="76" t="s">
        <v>178</v>
      </c>
      <c r="B83" s="129"/>
      <c r="C83" s="129"/>
      <c r="D83" s="129"/>
      <c r="E83" s="117">
        <v>400</v>
      </c>
    </row>
    <row r="84" spans="1:5" x14ac:dyDescent="0.3">
      <c r="A84" s="76" t="s">
        <v>179</v>
      </c>
      <c r="B84" s="129"/>
      <c r="C84" s="129"/>
      <c r="D84" s="129"/>
      <c r="E84" s="117">
        <v>400</v>
      </c>
    </row>
    <row r="85" spans="1:5" x14ac:dyDescent="0.3">
      <c r="A85" s="76" t="s">
        <v>180</v>
      </c>
      <c r="B85" s="129"/>
      <c r="C85" s="129"/>
      <c r="D85" s="129"/>
      <c r="E85" s="117">
        <v>400</v>
      </c>
    </row>
    <row r="86" spans="1:5" x14ac:dyDescent="0.3">
      <c r="A86" s="76" t="s">
        <v>181</v>
      </c>
      <c r="B86" s="129"/>
      <c r="C86" s="129"/>
      <c r="D86" s="129"/>
      <c r="E86" s="117">
        <v>400</v>
      </c>
    </row>
    <row r="87" spans="1:5" x14ac:dyDescent="0.3">
      <c r="A87" s="76" t="s">
        <v>182</v>
      </c>
      <c r="B87" s="129"/>
      <c r="C87" s="129"/>
      <c r="D87" s="129"/>
      <c r="E87" s="117">
        <v>400</v>
      </c>
    </row>
    <row r="88" spans="1:5" x14ac:dyDescent="0.3">
      <c r="A88" s="76" t="s">
        <v>183</v>
      </c>
      <c r="B88" s="129"/>
      <c r="C88" s="129"/>
      <c r="D88" s="129"/>
      <c r="E88" s="117">
        <v>400</v>
      </c>
    </row>
    <row r="89" spans="1:5" x14ac:dyDescent="0.3">
      <c r="A89" s="76" t="s">
        <v>184</v>
      </c>
      <c r="B89" s="129">
        <v>19.989999999999998</v>
      </c>
      <c r="C89" s="129">
        <v>19.989999999999998</v>
      </c>
      <c r="D89" s="129"/>
      <c r="E89" s="117">
        <v>30</v>
      </c>
    </row>
    <row r="90" spans="1:5" x14ac:dyDescent="0.3">
      <c r="A90" s="76" t="s">
        <v>185</v>
      </c>
      <c r="B90" s="129"/>
      <c r="C90" s="129"/>
      <c r="D90" s="129"/>
      <c r="E90" s="117">
        <v>250</v>
      </c>
    </row>
    <row r="91" spans="1:5" x14ac:dyDescent="0.3">
      <c r="A91" s="76" t="s">
        <v>186</v>
      </c>
      <c r="B91" s="129"/>
      <c r="C91" s="129"/>
      <c r="D91" s="129"/>
      <c r="E91" s="117">
        <v>900</v>
      </c>
    </row>
    <row r="92" spans="1:5" x14ac:dyDescent="0.3">
      <c r="A92" s="76" t="s">
        <v>88</v>
      </c>
      <c r="B92" s="129">
        <v>500</v>
      </c>
      <c r="C92" s="129">
        <v>500</v>
      </c>
      <c r="D92" s="129"/>
      <c r="E92" s="117">
        <v>400</v>
      </c>
    </row>
    <row r="93" spans="1:5" x14ac:dyDescent="0.3">
      <c r="A93" s="76" t="s">
        <v>187</v>
      </c>
      <c r="B93" s="129">
        <v>120</v>
      </c>
      <c r="C93" s="129">
        <v>120</v>
      </c>
      <c r="D93" s="129"/>
      <c r="E93" s="117">
        <v>120</v>
      </c>
    </row>
    <row r="94" spans="1:5" x14ac:dyDescent="0.3">
      <c r="A94" s="76" t="s">
        <v>188</v>
      </c>
      <c r="B94" s="129">
        <v>120</v>
      </c>
      <c r="C94" s="129">
        <v>120</v>
      </c>
      <c r="D94" s="129"/>
      <c r="E94" s="117">
        <v>120</v>
      </c>
    </row>
    <row r="95" spans="1:5" x14ac:dyDescent="0.3">
      <c r="A95" s="76" t="s">
        <v>189</v>
      </c>
      <c r="B95" s="129"/>
      <c r="C95" s="129"/>
      <c r="D95" s="129"/>
      <c r="E95" s="117">
        <v>125</v>
      </c>
    </row>
    <row r="96" spans="1:5" x14ac:dyDescent="0.3">
      <c r="E96" s="117"/>
    </row>
    <row r="97" spans="1:5" x14ac:dyDescent="0.3">
      <c r="A97" s="114" t="s">
        <v>190</v>
      </c>
      <c r="B97" s="129"/>
      <c r="C97" s="129"/>
      <c r="D97" s="129"/>
      <c r="E97" s="117"/>
    </row>
    <row r="98" spans="1:5" x14ac:dyDescent="0.3">
      <c r="A98" s="76" t="s">
        <v>331</v>
      </c>
      <c r="B98" s="129">
        <v>161.26</v>
      </c>
      <c r="C98" s="129">
        <v>134.38</v>
      </c>
      <c r="D98" s="129">
        <v>26.88</v>
      </c>
      <c r="E98" s="117">
        <v>250</v>
      </c>
    </row>
    <row r="99" spans="1:5" x14ac:dyDescent="0.3">
      <c r="A99" s="76" t="s">
        <v>192</v>
      </c>
      <c r="B99" s="129">
        <v>240</v>
      </c>
      <c r="C99" s="129">
        <v>200</v>
      </c>
      <c r="D99" s="129">
        <v>40</v>
      </c>
      <c r="E99" s="117">
        <v>250</v>
      </c>
    </row>
    <row r="100" spans="1:5" x14ac:dyDescent="0.3">
      <c r="A100" s="76" t="s">
        <v>330</v>
      </c>
      <c r="B100" s="129">
        <v>30</v>
      </c>
      <c r="C100" s="129">
        <v>25</v>
      </c>
      <c r="D100" s="129">
        <v>5</v>
      </c>
      <c r="E100" s="117"/>
    </row>
    <row r="101" spans="1:5" x14ac:dyDescent="0.3">
      <c r="A101" s="76" t="s">
        <v>193</v>
      </c>
      <c r="B101" s="129">
        <v>109.13</v>
      </c>
      <c r="C101" s="129">
        <v>90.93</v>
      </c>
      <c r="D101" s="129">
        <v>18.2</v>
      </c>
      <c r="E101" s="117">
        <v>200</v>
      </c>
    </row>
    <row r="102" spans="1:5" x14ac:dyDescent="0.3">
      <c r="A102" s="76" t="s">
        <v>194</v>
      </c>
      <c r="B102" s="129">
        <v>250</v>
      </c>
      <c r="C102" s="129">
        <v>250</v>
      </c>
      <c r="D102" s="129"/>
      <c r="E102" s="117">
        <v>500</v>
      </c>
    </row>
    <row r="103" spans="1:5" x14ac:dyDescent="0.3">
      <c r="A103" s="76" t="s">
        <v>195</v>
      </c>
      <c r="B103" s="129">
        <v>96</v>
      </c>
      <c r="C103" s="129">
        <v>80</v>
      </c>
      <c r="D103" s="129">
        <v>16</v>
      </c>
      <c r="E103" s="117">
        <v>200</v>
      </c>
    </row>
    <row r="104" spans="1:5" x14ac:dyDescent="0.3">
      <c r="E104" s="117"/>
    </row>
    <row r="105" spans="1:5" x14ac:dyDescent="0.3">
      <c r="A105" s="114" t="s">
        <v>196</v>
      </c>
      <c r="B105" s="129"/>
      <c r="C105" s="129"/>
      <c r="D105" s="129"/>
      <c r="E105" s="117"/>
    </row>
    <row r="106" spans="1:5" x14ac:dyDescent="0.3">
      <c r="A106" s="76" t="s">
        <v>197</v>
      </c>
      <c r="B106" s="129">
        <v>1296</v>
      </c>
      <c r="C106" s="129">
        <v>1080</v>
      </c>
      <c r="D106" s="129">
        <v>216</v>
      </c>
      <c r="E106" s="117">
        <v>1620</v>
      </c>
    </row>
    <row r="107" spans="1:5" x14ac:dyDescent="0.3">
      <c r="A107" s="76" t="s">
        <v>198</v>
      </c>
      <c r="B107" s="129"/>
      <c r="C107" s="129"/>
      <c r="D107" s="129"/>
      <c r="E107" s="117"/>
    </row>
    <row r="108" spans="1:5" x14ac:dyDescent="0.3">
      <c r="A108" s="76" t="s">
        <v>199</v>
      </c>
      <c r="B108" s="129">
        <v>4755</v>
      </c>
      <c r="C108" s="129">
        <v>4755</v>
      </c>
      <c r="D108" s="129"/>
      <c r="E108" s="117">
        <v>5032.5</v>
      </c>
    </row>
    <row r="109" spans="1:5" x14ac:dyDescent="0.3">
      <c r="A109" s="76" t="s">
        <v>200</v>
      </c>
      <c r="B109" s="129"/>
      <c r="C109" s="129"/>
      <c r="D109" s="129"/>
      <c r="E109" s="117">
        <v>100</v>
      </c>
    </row>
    <row r="110" spans="1:5" x14ac:dyDescent="0.3">
      <c r="A110" s="76" t="s">
        <v>201</v>
      </c>
      <c r="B110" s="129">
        <v>40</v>
      </c>
      <c r="C110" s="129">
        <v>40</v>
      </c>
      <c r="D110" s="129"/>
      <c r="E110" s="117">
        <v>300</v>
      </c>
    </row>
    <row r="111" spans="1:5" x14ac:dyDescent="0.3">
      <c r="A111" s="76" t="s">
        <v>202</v>
      </c>
      <c r="B111" s="129"/>
      <c r="C111" s="129"/>
      <c r="D111" s="129"/>
      <c r="E111" s="117">
        <v>150</v>
      </c>
    </row>
    <row r="112" spans="1:5" x14ac:dyDescent="0.3">
      <c r="A112" s="76" t="s">
        <v>332</v>
      </c>
      <c r="B112" s="129">
        <v>280.04000000000002</v>
      </c>
      <c r="C112" s="129">
        <v>233.37</v>
      </c>
      <c r="D112" s="129">
        <v>46.67</v>
      </c>
      <c r="E112" s="117"/>
    </row>
    <row r="113" spans="1:5" x14ac:dyDescent="0.3">
      <c r="A113" s="76" t="s">
        <v>203</v>
      </c>
      <c r="B113" s="129"/>
      <c r="C113" s="129"/>
      <c r="D113" s="129"/>
      <c r="E113" s="117">
        <v>250</v>
      </c>
    </row>
    <row r="114" spans="1:5" x14ac:dyDescent="0.3">
      <c r="A114" s="76" t="s">
        <v>204</v>
      </c>
      <c r="B114" s="129"/>
      <c r="C114" s="129"/>
      <c r="D114" s="129"/>
      <c r="E114" s="117">
        <v>200</v>
      </c>
    </row>
    <row r="115" spans="1:5" x14ac:dyDescent="0.3">
      <c r="A115" s="76" t="s">
        <v>205</v>
      </c>
      <c r="B115" s="129"/>
      <c r="C115" s="129"/>
      <c r="D115" s="129"/>
      <c r="E115" s="117">
        <v>200</v>
      </c>
    </row>
    <row r="116" spans="1:5" x14ac:dyDescent="0.3">
      <c r="A116" s="76" t="s">
        <v>206</v>
      </c>
      <c r="B116" s="129"/>
      <c r="C116" s="129"/>
      <c r="D116" s="129"/>
      <c r="E116" s="117">
        <v>100</v>
      </c>
    </row>
    <row r="117" spans="1:5" x14ac:dyDescent="0.3">
      <c r="A117" s="76" t="s">
        <v>207</v>
      </c>
      <c r="B117" s="129">
        <v>150</v>
      </c>
      <c r="C117" s="129">
        <v>150</v>
      </c>
      <c r="D117" s="129"/>
      <c r="E117" s="117">
        <v>300</v>
      </c>
    </row>
    <row r="118" spans="1:5" x14ac:dyDescent="0.3">
      <c r="E118" s="117"/>
    </row>
    <row r="119" spans="1:5" x14ac:dyDescent="0.3">
      <c r="A119" s="114" t="s">
        <v>208</v>
      </c>
      <c r="B119" s="129"/>
      <c r="C119" s="129"/>
      <c r="D119" s="129"/>
      <c r="E119" s="117"/>
    </row>
    <row r="120" spans="1:5" x14ac:dyDescent="0.3">
      <c r="A120" s="76" t="s">
        <v>209</v>
      </c>
      <c r="B120" s="129"/>
      <c r="C120" s="129"/>
      <c r="D120" s="129"/>
      <c r="E120" s="117">
        <v>300</v>
      </c>
    </row>
    <row r="121" spans="1:5" x14ac:dyDescent="0.3">
      <c r="A121" s="76"/>
      <c r="B121" s="129"/>
      <c r="C121" s="129"/>
      <c r="D121" s="129"/>
      <c r="E121" s="117"/>
    </row>
    <row r="122" spans="1:5" x14ac:dyDescent="0.3">
      <c r="A122" s="114" t="s">
        <v>210</v>
      </c>
      <c r="B122" s="129"/>
      <c r="C122" s="129"/>
      <c r="D122" s="129"/>
      <c r="E122" s="117"/>
    </row>
    <row r="123" spans="1:5" x14ac:dyDescent="0.3">
      <c r="A123" s="76" t="s">
        <v>211</v>
      </c>
      <c r="B123" s="129"/>
      <c r="C123" s="129"/>
      <c r="D123" s="129"/>
      <c r="E123" s="117">
        <v>100</v>
      </c>
    </row>
    <row r="124" spans="1:5" x14ac:dyDescent="0.3">
      <c r="A124" s="76" t="s">
        <v>212</v>
      </c>
      <c r="B124" s="129"/>
      <c r="C124" s="129"/>
      <c r="D124" s="129"/>
      <c r="E124" s="117">
        <v>200</v>
      </c>
    </row>
    <row r="125" spans="1:5" x14ac:dyDescent="0.3">
      <c r="A125" s="76" t="s">
        <v>213</v>
      </c>
      <c r="B125" s="129">
        <v>16.100000000000001</v>
      </c>
      <c r="C125" s="129">
        <v>16.100000000000001</v>
      </c>
      <c r="D125" s="129"/>
      <c r="E125" s="117"/>
    </row>
    <row r="126" spans="1:5" x14ac:dyDescent="0.3">
      <c r="A126" s="76" t="s">
        <v>214</v>
      </c>
      <c r="B126" s="129"/>
      <c r="C126" s="129"/>
      <c r="D126" s="129"/>
      <c r="E126" s="117">
        <v>500</v>
      </c>
    </row>
    <row r="127" spans="1:5" x14ac:dyDescent="0.3">
      <c r="A127" s="76" t="s">
        <v>215</v>
      </c>
      <c r="B127" s="129"/>
      <c r="C127" s="129"/>
      <c r="D127" s="129"/>
      <c r="E127" s="117"/>
    </row>
    <row r="128" spans="1:5" x14ac:dyDescent="0.3">
      <c r="A128" s="76" t="s">
        <v>216</v>
      </c>
      <c r="B128" s="129"/>
      <c r="C128" s="129"/>
      <c r="D128" s="129"/>
      <c r="E128" s="117"/>
    </row>
    <row r="129" spans="1:8" x14ac:dyDescent="0.3">
      <c r="A129" s="76" t="s">
        <v>217</v>
      </c>
      <c r="B129" s="129">
        <v>37.56</v>
      </c>
      <c r="C129" s="129">
        <v>37.56</v>
      </c>
      <c r="D129" s="129"/>
      <c r="E129" s="117">
        <v>100</v>
      </c>
    </row>
    <row r="130" spans="1:8" x14ac:dyDescent="0.3">
      <c r="A130" s="76" t="s">
        <v>218</v>
      </c>
      <c r="B130" s="129"/>
      <c r="C130" s="129"/>
      <c r="D130" s="129"/>
      <c r="E130" s="117"/>
    </row>
    <row r="131" spans="1:8" x14ac:dyDescent="0.3">
      <c r="A131" s="76" t="s">
        <v>219</v>
      </c>
      <c r="B131" s="129"/>
      <c r="C131" s="129"/>
      <c r="D131" s="129"/>
      <c r="E131" s="117">
        <v>100</v>
      </c>
    </row>
    <row r="132" spans="1:8" x14ac:dyDescent="0.3">
      <c r="A132" s="76" t="s">
        <v>220</v>
      </c>
      <c r="B132" s="129"/>
      <c r="C132" s="129"/>
      <c r="D132" s="129"/>
      <c r="E132" s="117">
        <v>50</v>
      </c>
    </row>
    <row r="133" spans="1:8" x14ac:dyDescent="0.3">
      <c r="A133" s="76" t="s">
        <v>221</v>
      </c>
      <c r="B133" s="129">
        <v>1068</v>
      </c>
      <c r="C133" s="129">
        <v>1068</v>
      </c>
      <c r="D133" s="129"/>
      <c r="E133" s="117">
        <v>200</v>
      </c>
    </row>
    <row r="134" spans="1:8" x14ac:dyDescent="0.3">
      <c r="A134" s="76" t="s">
        <v>222</v>
      </c>
      <c r="B134" s="129"/>
      <c r="C134" s="129"/>
      <c r="D134" s="129"/>
      <c r="E134" s="117">
        <v>1000</v>
      </c>
    </row>
    <row r="135" spans="1:8" x14ac:dyDescent="0.3">
      <c r="A135" s="76" t="s">
        <v>223</v>
      </c>
      <c r="B135" s="129"/>
      <c r="C135" s="129"/>
      <c r="D135" s="129"/>
      <c r="E135" s="117">
        <v>600</v>
      </c>
    </row>
    <row r="136" spans="1:8" x14ac:dyDescent="0.3">
      <c r="A136" s="76" t="s">
        <v>30</v>
      </c>
      <c r="B136" s="129"/>
      <c r="C136" s="129"/>
      <c r="D136" s="129"/>
      <c r="E136" s="117">
        <v>3000</v>
      </c>
    </row>
    <row r="137" spans="1:8" x14ac:dyDescent="0.3">
      <c r="A137" s="76" t="s">
        <v>224</v>
      </c>
      <c r="B137" s="129"/>
      <c r="C137" s="129"/>
      <c r="D137" s="129"/>
      <c r="E137" s="117">
        <v>100</v>
      </c>
    </row>
    <row r="138" spans="1:8" x14ac:dyDescent="0.3">
      <c r="A138" s="76" t="s">
        <v>225</v>
      </c>
      <c r="B138" s="129"/>
      <c r="C138" s="129"/>
      <c r="D138" s="129"/>
      <c r="E138" s="117">
        <v>100</v>
      </c>
    </row>
    <row r="139" spans="1:8" x14ac:dyDescent="0.3">
      <c r="A139" s="76" t="s">
        <v>246</v>
      </c>
      <c r="B139" s="129">
        <v>3258</v>
      </c>
      <c r="C139" s="129">
        <v>2715</v>
      </c>
      <c r="D139" s="129">
        <v>543</v>
      </c>
      <c r="E139" s="117"/>
    </row>
    <row r="140" spans="1:8" x14ac:dyDescent="0.3">
      <c r="A140" s="76" t="s">
        <v>226</v>
      </c>
      <c r="B140" s="129"/>
      <c r="C140" s="129"/>
      <c r="D140" s="129"/>
      <c r="E140" s="117">
        <v>100</v>
      </c>
    </row>
    <row r="141" spans="1:8" x14ac:dyDescent="0.3">
      <c r="A141" s="76" t="s">
        <v>227</v>
      </c>
      <c r="B141" s="129"/>
      <c r="C141" s="129"/>
      <c r="D141" s="129"/>
      <c r="E141" s="117">
        <v>250</v>
      </c>
      <c r="H141" s="166"/>
    </row>
    <row r="142" spans="1:8" x14ac:dyDescent="0.3">
      <c r="A142" s="76" t="s">
        <v>228</v>
      </c>
      <c r="B142" s="129"/>
      <c r="C142" s="129"/>
      <c r="D142" s="129"/>
      <c r="E142" s="117">
        <v>100</v>
      </c>
    </row>
    <row r="143" spans="1:8" x14ac:dyDescent="0.3">
      <c r="A143" s="171" t="s">
        <v>354</v>
      </c>
      <c r="B143" s="172">
        <v>20000</v>
      </c>
      <c r="C143" s="172">
        <v>20000</v>
      </c>
      <c r="D143" s="129"/>
      <c r="E143" s="117"/>
    </row>
    <row r="144" spans="1:8" x14ac:dyDescent="0.3">
      <c r="A144" s="114" t="s">
        <v>294</v>
      </c>
      <c r="B144" s="156">
        <f>SUM(B51:B142)+B143</f>
        <v>45346.64</v>
      </c>
      <c r="C144" s="156">
        <f>SUM(C51:C143)</f>
        <v>44211.149999999994</v>
      </c>
      <c r="D144" s="156">
        <f>SUM(D51:D143)</f>
        <v>1135.4899999999998</v>
      </c>
      <c r="E144" s="156">
        <f>SUM(E51:E142)</f>
        <v>45037.5</v>
      </c>
    </row>
    <row r="145" spans="1:5" x14ac:dyDescent="0.3">
      <c r="A145" s="76"/>
      <c r="B145" s="129"/>
      <c r="C145" s="129"/>
      <c r="D145" s="129"/>
      <c r="E145" s="123"/>
    </row>
    <row r="146" spans="1:5" x14ac:dyDescent="0.3">
      <c r="A146" s="76"/>
      <c r="B146" s="129"/>
      <c r="C146" s="129"/>
      <c r="D146" s="129"/>
      <c r="E146" s="72"/>
    </row>
    <row r="147" spans="1:5" x14ac:dyDescent="0.3">
      <c r="A147" s="114" t="s">
        <v>229</v>
      </c>
      <c r="B147" s="129"/>
      <c r="C147" s="129"/>
      <c r="D147" s="129"/>
      <c r="E147" s="117"/>
    </row>
    <row r="148" spans="1:5" x14ac:dyDescent="0.3">
      <c r="A148" s="76" t="s">
        <v>230</v>
      </c>
      <c r="B148" s="129"/>
      <c r="C148" s="129"/>
      <c r="D148" s="129"/>
      <c r="E148" s="117"/>
    </row>
    <row r="149" spans="1:5" x14ac:dyDescent="0.3">
      <c r="A149" s="76" t="s">
        <v>31</v>
      </c>
      <c r="B149" s="129">
        <v>25.32</v>
      </c>
      <c r="C149" s="129">
        <v>25.32</v>
      </c>
      <c r="D149" s="129"/>
      <c r="E149" s="117">
        <v>200</v>
      </c>
    </row>
    <row r="150" spans="1:5" x14ac:dyDescent="0.3">
      <c r="A150" s="76" t="s">
        <v>231</v>
      </c>
      <c r="B150" s="129">
        <v>209.25</v>
      </c>
      <c r="C150" s="129">
        <v>209.25</v>
      </c>
      <c r="D150" s="129"/>
      <c r="E150" s="117"/>
    </row>
    <row r="151" spans="1:5" x14ac:dyDescent="0.3">
      <c r="A151" s="76" t="s">
        <v>252</v>
      </c>
      <c r="B151" s="129">
        <v>551.4</v>
      </c>
      <c r="C151" s="129">
        <v>551.4</v>
      </c>
      <c r="D151" s="129"/>
      <c r="E151" s="117"/>
    </row>
    <row r="152" spans="1:5" x14ac:dyDescent="0.3">
      <c r="A152" s="76" t="s">
        <v>232</v>
      </c>
      <c r="B152" s="129"/>
      <c r="C152" s="129"/>
      <c r="D152" s="129"/>
      <c r="E152" s="117"/>
    </row>
    <row r="153" spans="1:5" x14ac:dyDescent="0.3">
      <c r="A153" s="76" t="s">
        <v>14</v>
      </c>
      <c r="B153" s="129"/>
      <c r="C153" s="129"/>
      <c r="D153" s="129"/>
      <c r="E153" s="117"/>
    </row>
    <row r="154" spans="1:5" x14ac:dyDescent="0.3">
      <c r="A154" s="76" t="s">
        <v>233</v>
      </c>
      <c r="B154" s="129"/>
      <c r="C154" s="129"/>
      <c r="D154" s="129"/>
      <c r="E154" s="117"/>
    </row>
    <row r="155" spans="1:5" x14ac:dyDescent="0.3">
      <c r="A155" s="76" t="s">
        <v>234</v>
      </c>
      <c r="B155" s="129"/>
      <c r="C155" s="129"/>
      <c r="D155" s="129"/>
      <c r="E155" s="117"/>
    </row>
    <row r="156" spans="1:5" x14ac:dyDescent="0.3">
      <c r="A156" s="76" t="s">
        <v>235</v>
      </c>
      <c r="B156" s="129">
        <v>531.34</v>
      </c>
      <c r="C156" s="129">
        <v>531.34</v>
      </c>
      <c r="D156" s="129"/>
      <c r="E156" s="117"/>
    </row>
    <row r="157" spans="1:5" x14ac:dyDescent="0.3">
      <c r="A157" s="76" t="s">
        <v>248</v>
      </c>
      <c r="B157" s="129">
        <v>1014.73</v>
      </c>
      <c r="C157" s="129">
        <v>956.41</v>
      </c>
      <c r="D157" s="129">
        <v>58.32</v>
      </c>
      <c r="E157" s="117"/>
    </row>
    <row r="158" spans="1:5" x14ac:dyDescent="0.3">
      <c r="A158" s="76" t="s">
        <v>329</v>
      </c>
      <c r="B158" s="129">
        <v>1200</v>
      </c>
      <c r="C158" s="129">
        <v>1200</v>
      </c>
      <c r="D158" s="129"/>
      <c r="E158" s="117"/>
    </row>
    <row r="159" spans="1:5" x14ac:dyDescent="0.3">
      <c r="A159" s="76" t="s">
        <v>236</v>
      </c>
      <c r="B159" s="129"/>
      <c r="C159" s="129"/>
      <c r="D159" s="129"/>
      <c r="E159" s="117"/>
    </row>
    <row r="160" spans="1:5" x14ac:dyDescent="0.3">
      <c r="A160" s="76" t="s">
        <v>247</v>
      </c>
      <c r="B160" s="129">
        <v>130.44999999999999</v>
      </c>
      <c r="C160" s="129">
        <v>130.44999999999999</v>
      </c>
      <c r="D160" s="129"/>
      <c r="E160" s="117"/>
    </row>
    <row r="161" spans="1:5" x14ac:dyDescent="0.3">
      <c r="A161" s="76" t="s">
        <v>251</v>
      </c>
      <c r="B161" s="129">
        <v>34.200000000000003</v>
      </c>
      <c r="C161" s="129">
        <v>34.200000000000003</v>
      </c>
      <c r="D161" s="129"/>
      <c r="E161" s="117"/>
    </row>
    <row r="162" spans="1:5" x14ac:dyDescent="0.3">
      <c r="A162" s="76"/>
      <c r="B162" s="129"/>
      <c r="C162" s="129"/>
      <c r="D162" s="129"/>
      <c r="E162" s="117"/>
    </row>
    <row r="163" spans="1:5" x14ac:dyDescent="0.3">
      <c r="A163" s="76"/>
      <c r="B163" s="129"/>
      <c r="C163" s="107"/>
      <c r="D163" s="107"/>
      <c r="E163" s="117"/>
    </row>
    <row r="164" spans="1:5" x14ac:dyDescent="0.3">
      <c r="A164" s="98" t="s">
        <v>297</v>
      </c>
      <c r="B164" s="156">
        <f>SUM(B144:B162)</f>
        <v>49043.329999999994</v>
      </c>
      <c r="C164" s="156">
        <f t="shared" ref="C164:E164" si="0">SUM(C144:C162)</f>
        <v>47849.51999999999</v>
      </c>
      <c r="D164" s="156">
        <f t="shared" si="0"/>
        <v>1193.8099999999997</v>
      </c>
      <c r="E164" s="156">
        <f t="shared" si="0"/>
        <v>45237.5</v>
      </c>
    </row>
    <row r="165" spans="1:5" x14ac:dyDescent="0.3">
      <c r="A165" s="107"/>
      <c r="B165" s="107"/>
      <c r="C165" s="107"/>
      <c r="D165" s="107"/>
    </row>
    <row r="166" spans="1:5" x14ac:dyDescent="0.3">
      <c r="A166" s="107"/>
      <c r="B166" s="107"/>
      <c r="C166" s="107"/>
      <c r="D166" s="157" t="s">
        <v>296</v>
      </c>
      <c r="E166" s="151">
        <v>45238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B21F5-80EE-42CB-93F0-68BE633ABC1A}">
  <dimension ref="A1:H81"/>
  <sheetViews>
    <sheetView topLeftCell="A28" workbookViewId="0">
      <selection activeCell="A55" sqref="A55"/>
    </sheetView>
  </sheetViews>
  <sheetFormatPr defaultRowHeight="14.4" x14ac:dyDescent="0.3"/>
  <cols>
    <col min="1" max="1" width="51.33203125" customWidth="1"/>
    <col min="2" max="2" width="11.44140625" customWidth="1"/>
    <col min="3" max="3" width="23.5546875" customWidth="1"/>
    <col min="8" max="8" width="10.109375" bestFit="1" customWidth="1"/>
  </cols>
  <sheetData>
    <row r="1" spans="1:3" x14ac:dyDescent="0.3">
      <c r="A1" s="1" t="s">
        <v>39</v>
      </c>
      <c r="B1" s="2"/>
    </row>
    <row r="2" spans="1:3" x14ac:dyDescent="0.3">
      <c r="A2" s="3">
        <v>45597</v>
      </c>
      <c r="B2" s="2"/>
    </row>
    <row r="3" spans="1:3" x14ac:dyDescent="0.3">
      <c r="A3" s="16" t="s">
        <v>0</v>
      </c>
      <c r="B3" s="4" t="s">
        <v>1</v>
      </c>
      <c r="C3" s="5" t="s">
        <v>2</v>
      </c>
    </row>
    <row r="4" spans="1:3" x14ac:dyDescent="0.3">
      <c r="A4" s="45" t="s">
        <v>388</v>
      </c>
      <c r="B4" s="131">
        <v>26.66</v>
      </c>
      <c r="C4" s="8" t="s">
        <v>3</v>
      </c>
    </row>
    <row r="5" spans="1:3" x14ac:dyDescent="0.3">
      <c r="A5" s="174" t="s">
        <v>400</v>
      </c>
      <c r="B5" s="173">
        <v>26.66</v>
      </c>
      <c r="C5" s="8" t="s">
        <v>3</v>
      </c>
    </row>
    <row r="6" spans="1:3" x14ac:dyDescent="0.3">
      <c r="A6" s="174"/>
      <c r="B6" s="173"/>
      <c r="C6" s="8"/>
    </row>
    <row r="7" spans="1:3" x14ac:dyDescent="0.3">
      <c r="A7" s="13"/>
      <c r="B7" s="175">
        <f>SUM(B4:B6)</f>
        <v>53.32</v>
      </c>
      <c r="C7" s="15"/>
    </row>
    <row r="8" spans="1:3" x14ac:dyDescent="0.3">
      <c r="A8" s="13"/>
      <c r="B8" s="14"/>
      <c r="C8" s="15"/>
    </row>
    <row r="9" spans="1:3" x14ac:dyDescent="0.3">
      <c r="A9" s="16" t="s">
        <v>4</v>
      </c>
      <c r="B9" s="17"/>
      <c r="C9" s="11"/>
    </row>
    <row r="10" spans="1:3" x14ac:dyDescent="0.3">
      <c r="A10" s="11" t="s">
        <v>380</v>
      </c>
      <c r="B10" s="9">
        <v>400</v>
      </c>
      <c r="C10" s="11" t="s">
        <v>3</v>
      </c>
    </row>
    <row r="11" spans="1:3" x14ac:dyDescent="0.3">
      <c r="A11" s="11" t="s">
        <v>381</v>
      </c>
      <c r="B11" s="9">
        <v>400</v>
      </c>
      <c r="C11" s="11" t="s">
        <v>3</v>
      </c>
    </row>
    <row r="12" spans="1:3" x14ac:dyDescent="0.3">
      <c r="A12" s="11" t="s">
        <v>179</v>
      </c>
      <c r="B12" s="9">
        <v>400</v>
      </c>
      <c r="C12" s="11" t="s">
        <v>3</v>
      </c>
    </row>
    <row r="13" spans="1:3" x14ac:dyDescent="0.3">
      <c r="A13" s="11" t="s">
        <v>382</v>
      </c>
      <c r="B13" s="18">
        <v>900</v>
      </c>
      <c r="C13" s="11" t="s">
        <v>3</v>
      </c>
    </row>
    <row r="14" spans="1:3" x14ac:dyDescent="0.3">
      <c r="A14" s="11" t="s">
        <v>178</v>
      </c>
      <c r="B14" s="18">
        <v>400</v>
      </c>
      <c r="C14" s="11" t="s">
        <v>3</v>
      </c>
    </row>
    <row r="15" spans="1:3" x14ac:dyDescent="0.3">
      <c r="A15" s="11" t="s">
        <v>383</v>
      </c>
      <c r="B15" s="18">
        <v>400</v>
      </c>
      <c r="C15" s="11" t="s">
        <v>3</v>
      </c>
    </row>
    <row r="16" spans="1:3" x14ac:dyDescent="0.3">
      <c r="A16" s="11" t="s">
        <v>384</v>
      </c>
      <c r="B16" s="18">
        <v>400</v>
      </c>
      <c r="C16" s="11" t="s">
        <v>3</v>
      </c>
    </row>
    <row r="17" spans="1:6" x14ac:dyDescent="0.3">
      <c r="A17" s="11" t="s">
        <v>385</v>
      </c>
      <c r="B17" s="18">
        <v>250</v>
      </c>
      <c r="C17" s="11" t="s">
        <v>3</v>
      </c>
    </row>
    <row r="18" spans="1:6" x14ac:dyDescent="0.3">
      <c r="A18" s="11" t="s">
        <v>386</v>
      </c>
      <c r="B18" s="18">
        <v>77.16</v>
      </c>
      <c r="C18" s="8" t="s">
        <v>408</v>
      </c>
    </row>
    <row r="19" spans="1:6" x14ac:dyDescent="0.3">
      <c r="A19" s="11" t="s">
        <v>405</v>
      </c>
      <c r="B19" s="18">
        <v>600</v>
      </c>
      <c r="C19" s="8" t="s">
        <v>3</v>
      </c>
    </row>
    <row r="20" spans="1:6" x14ac:dyDescent="0.3">
      <c r="A20" s="11" t="s">
        <v>387</v>
      </c>
      <c r="B20" s="18">
        <v>18</v>
      </c>
      <c r="C20" s="8" t="s">
        <v>41</v>
      </c>
    </row>
    <row r="21" spans="1:6" x14ac:dyDescent="0.3">
      <c r="A21" s="11" t="s">
        <v>391</v>
      </c>
      <c r="B21" s="18">
        <v>115</v>
      </c>
      <c r="C21" s="8" t="s">
        <v>3</v>
      </c>
    </row>
    <row r="22" spans="1:6" x14ac:dyDescent="0.3">
      <c r="A22" s="11" t="s">
        <v>390</v>
      </c>
      <c r="B22" s="18">
        <v>165</v>
      </c>
      <c r="C22" s="8" t="s">
        <v>408</v>
      </c>
    </row>
    <row r="23" spans="1:6" x14ac:dyDescent="0.3">
      <c r="A23" s="11" t="s">
        <v>413</v>
      </c>
      <c r="B23" s="18">
        <v>120</v>
      </c>
      <c r="C23" s="8" t="s">
        <v>3</v>
      </c>
    </row>
    <row r="24" spans="1:6" x14ac:dyDescent="0.3">
      <c r="A24" s="11" t="s">
        <v>389</v>
      </c>
      <c r="B24" s="18">
        <v>199.95</v>
      </c>
      <c r="C24" s="8" t="s">
        <v>3</v>
      </c>
    </row>
    <row r="25" spans="1:6" x14ac:dyDescent="0.3">
      <c r="A25" s="11" t="s">
        <v>392</v>
      </c>
      <c r="B25" s="18">
        <v>438.3</v>
      </c>
      <c r="C25" s="8" t="s">
        <v>41</v>
      </c>
    </row>
    <row r="26" spans="1:6" x14ac:dyDescent="0.3">
      <c r="A26" s="11" t="s">
        <v>396</v>
      </c>
      <c r="B26" s="18">
        <v>7.65</v>
      </c>
      <c r="C26" s="8" t="s">
        <v>3</v>
      </c>
    </row>
    <row r="27" spans="1:6" x14ac:dyDescent="0.3">
      <c r="A27" s="11" t="s">
        <v>5</v>
      </c>
      <c r="B27" s="18">
        <v>1504.07</v>
      </c>
      <c r="C27" s="11" t="s">
        <v>3</v>
      </c>
      <c r="F27" s="19"/>
    </row>
    <row r="28" spans="1:6" x14ac:dyDescent="0.3">
      <c r="A28" s="11" t="s">
        <v>6</v>
      </c>
      <c r="B28" s="18">
        <v>28.9</v>
      </c>
      <c r="C28" s="11" t="s">
        <v>3</v>
      </c>
      <c r="F28" s="19"/>
    </row>
    <row r="29" spans="1:6" x14ac:dyDescent="0.3">
      <c r="A29" s="11" t="s">
        <v>7</v>
      </c>
      <c r="B29" s="18">
        <v>35</v>
      </c>
      <c r="C29" s="8" t="s">
        <v>3</v>
      </c>
    </row>
    <row r="30" spans="1:6" x14ac:dyDescent="0.3">
      <c r="A30" s="11" t="s">
        <v>393</v>
      </c>
      <c r="B30" s="18">
        <v>15.59</v>
      </c>
      <c r="C30" s="8" t="s">
        <v>3</v>
      </c>
    </row>
    <row r="31" spans="1:6" x14ac:dyDescent="0.3">
      <c r="A31" s="11" t="s">
        <v>410</v>
      </c>
      <c r="B31" s="18">
        <v>188.84</v>
      </c>
      <c r="C31" s="8"/>
    </row>
    <row r="32" spans="1:6" x14ac:dyDescent="0.3">
      <c r="A32" s="11" t="s">
        <v>395</v>
      </c>
      <c r="B32" s="18">
        <v>457.5</v>
      </c>
      <c r="C32" s="8" t="s">
        <v>41</v>
      </c>
    </row>
    <row r="33" spans="1:3" x14ac:dyDescent="0.3">
      <c r="A33" s="11" t="s">
        <v>411</v>
      </c>
      <c r="B33" s="18">
        <v>240</v>
      </c>
      <c r="C33" s="8" t="s">
        <v>41</v>
      </c>
    </row>
    <row r="34" spans="1:3" x14ac:dyDescent="0.3">
      <c r="A34" s="21"/>
      <c r="B34" s="65">
        <f>SUM(B10:B33)</f>
        <v>7760.9599999999991</v>
      </c>
    </row>
    <row r="35" spans="1:3" x14ac:dyDescent="0.3">
      <c r="B35" s="22"/>
    </row>
    <row r="36" spans="1:3" ht="15" thickBot="1" x14ac:dyDescent="0.35">
      <c r="B36" s="22"/>
    </row>
    <row r="37" spans="1:3" ht="15" thickBot="1" x14ac:dyDescent="0.35">
      <c r="A37" s="55" t="s">
        <v>397</v>
      </c>
      <c r="B37" s="23"/>
      <c r="C37" s="24"/>
    </row>
    <row r="38" spans="1:3" ht="15" thickBot="1" x14ac:dyDescent="0.35">
      <c r="A38" s="25" t="s">
        <v>9</v>
      </c>
      <c r="B38" s="67">
        <v>26573.74</v>
      </c>
      <c r="C38" s="24"/>
    </row>
    <row r="39" spans="1:3" ht="15" thickBot="1" x14ac:dyDescent="0.35">
      <c r="A39" s="58" t="s">
        <v>10</v>
      </c>
      <c r="B39" s="56">
        <v>20282.27</v>
      </c>
      <c r="C39" s="24"/>
    </row>
    <row r="40" spans="1:3" ht="15" thickBot="1" x14ac:dyDescent="0.35">
      <c r="A40" s="50" t="s">
        <v>11</v>
      </c>
      <c r="B40" s="57">
        <f>SUM(B38:B39)</f>
        <v>46856.01</v>
      </c>
      <c r="C40" s="24"/>
    </row>
    <row r="41" spans="1:3" ht="15" thickBot="1" x14ac:dyDescent="0.35">
      <c r="A41" s="52"/>
      <c r="B41" s="26"/>
      <c r="C41" s="24"/>
    </row>
    <row r="42" spans="1:3" ht="15" thickBot="1" x14ac:dyDescent="0.35">
      <c r="A42" s="27" t="s">
        <v>292</v>
      </c>
      <c r="C42" s="24"/>
    </row>
    <row r="43" spans="1:3" ht="15" thickBot="1" x14ac:dyDescent="0.35">
      <c r="A43" s="165" t="s">
        <v>12</v>
      </c>
      <c r="B43" s="28">
        <v>82624.53</v>
      </c>
      <c r="C43" s="24"/>
    </row>
    <row r="44" spans="1:3" x14ac:dyDescent="0.3">
      <c r="A44" s="162"/>
      <c r="B44" s="163"/>
      <c r="C44" s="24"/>
    </row>
    <row r="45" spans="1:3" x14ac:dyDescent="0.3">
      <c r="A45" s="162"/>
      <c r="B45" s="163"/>
      <c r="C45" s="24"/>
    </row>
    <row r="46" spans="1:3" x14ac:dyDescent="0.3">
      <c r="A46" s="162"/>
      <c r="B46" s="163"/>
      <c r="C46" s="24"/>
    </row>
    <row r="47" spans="1:3" x14ac:dyDescent="0.3">
      <c r="A47" s="162"/>
      <c r="B47" s="163"/>
      <c r="C47" s="24"/>
    </row>
    <row r="48" spans="1:3" x14ac:dyDescent="0.3">
      <c r="A48" s="164"/>
      <c r="B48" s="2"/>
      <c r="C48" s="29"/>
    </row>
    <row r="49" spans="1:8" x14ac:dyDescent="0.3">
      <c r="A49" s="51" t="s">
        <v>13</v>
      </c>
      <c r="B49" s="11"/>
      <c r="C49" s="29"/>
    </row>
    <row r="50" spans="1:8" x14ac:dyDescent="0.3">
      <c r="A50" s="48" t="s">
        <v>14</v>
      </c>
      <c r="B50" s="30">
        <v>754.26</v>
      </c>
      <c r="C50" s="29"/>
    </row>
    <row r="51" spans="1:8" x14ac:dyDescent="0.3">
      <c r="A51" s="49" t="s">
        <v>15</v>
      </c>
      <c r="B51" s="31">
        <v>12482.69</v>
      </c>
      <c r="C51" s="29"/>
    </row>
    <row r="52" spans="1:8" x14ac:dyDescent="0.3">
      <c r="A52" s="49" t="s">
        <v>16</v>
      </c>
      <c r="B52" s="31">
        <v>10265.98</v>
      </c>
      <c r="C52" s="29"/>
      <c r="F52" s="2"/>
    </row>
    <row r="53" spans="1:8" x14ac:dyDescent="0.3">
      <c r="A53" s="48" t="s">
        <v>17</v>
      </c>
      <c r="B53" s="32">
        <v>757.5</v>
      </c>
      <c r="C53" s="33"/>
      <c r="F53" s="2"/>
    </row>
    <row r="54" spans="1:8" x14ac:dyDescent="0.3">
      <c r="A54" s="49" t="s">
        <v>18</v>
      </c>
      <c r="B54" s="34">
        <v>533.09</v>
      </c>
      <c r="C54" s="33"/>
      <c r="F54" s="37"/>
    </row>
    <row r="55" spans="1:8" x14ac:dyDescent="0.3">
      <c r="A55" s="48" t="s">
        <v>19</v>
      </c>
      <c r="B55" s="34">
        <v>0</v>
      </c>
      <c r="C55" s="33"/>
      <c r="F55" s="2"/>
    </row>
    <row r="56" spans="1:8" x14ac:dyDescent="0.3">
      <c r="A56" s="48" t="s">
        <v>20</v>
      </c>
      <c r="B56" s="35">
        <v>3964.58</v>
      </c>
      <c r="C56" s="181" t="s">
        <v>327</v>
      </c>
      <c r="D56" s="182"/>
      <c r="E56" s="182"/>
      <c r="F56" s="37"/>
    </row>
    <row r="57" spans="1:8" x14ac:dyDescent="0.3">
      <c r="A57" s="48" t="s">
        <v>23</v>
      </c>
      <c r="B57" s="34">
        <v>199.7</v>
      </c>
      <c r="C57" s="36" t="s">
        <v>36</v>
      </c>
      <c r="E57" s="2"/>
      <c r="F57" s="2"/>
      <c r="H57" s="2"/>
    </row>
    <row r="58" spans="1:8" x14ac:dyDescent="0.3">
      <c r="A58" s="48" t="s">
        <v>24</v>
      </c>
      <c r="B58" s="34">
        <v>382.63</v>
      </c>
      <c r="C58" s="33"/>
      <c r="D58" s="2"/>
      <c r="E58" s="37"/>
      <c r="F58" s="37"/>
      <c r="H58" s="37"/>
    </row>
    <row r="59" spans="1:8" x14ac:dyDescent="0.3">
      <c r="A59" s="48" t="s">
        <v>25</v>
      </c>
      <c r="B59" s="34">
        <v>115.45</v>
      </c>
      <c r="C59" s="33"/>
      <c r="D59" s="37"/>
      <c r="E59" s="2"/>
      <c r="F59" s="2"/>
      <c r="H59" s="2"/>
    </row>
    <row r="60" spans="1:8" x14ac:dyDescent="0.3">
      <c r="A60" s="48" t="s">
        <v>320</v>
      </c>
      <c r="B60" s="34">
        <v>2479.84</v>
      </c>
      <c r="C60" s="33"/>
      <c r="D60" s="37"/>
      <c r="F60" s="2"/>
    </row>
    <row r="61" spans="1:8" x14ac:dyDescent="0.3">
      <c r="A61" s="11" t="s">
        <v>316</v>
      </c>
      <c r="B61" s="34">
        <v>225.68</v>
      </c>
      <c r="C61" s="33" t="s">
        <v>287</v>
      </c>
      <c r="D61" s="37"/>
      <c r="F61" s="2"/>
    </row>
    <row r="62" spans="1:8" x14ac:dyDescent="0.3">
      <c r="A62" s="11" t="s">
        <v>317</v>
      </c>
      <c r="B62" s="34">
        <v>720</v>
      </c>
      <c r="C62" s="33" t="s">
        <v>66</v>
      </c>
      <c r="D62" s="37"/>
      <c r="E62" s="37"/>
      <c r="F62" s="37"/>
      <c r="H62" s="2"/>
    </row>
    <row r="63" spans="1:8" x14ac:dyDescent="0.3">
      <c r="A63" s="11" t="s">
        <v>318</v>
      </c>
      <c r="B63" s="34">
        <v>1650</v>
      </c>
      <c r="C63" s="33" t="s">
        <v>66</v>
      </c>
      <c r="D63" s="37"/>
      <c r="E63" s="37"/>
      <c r="F63" s="2"/>
    </row>
    <row r="64" spans="1:8" x14ac:dyDescent="0.3">
      <c r="A64" s="11" t="s">
        <v>319</v>
      </c>
      <c r="B64" s="34">
        <v>34.57</v>
      </c>
      <c r="C64" s="33"/>
      <c r="D64" s="37"/>
      <c r="E64" s="37"/>
      <c r="F64" s="2"/>
    </row>
    <row r="65" spans="1:6" x14ac:dyDescent="0.3">
      <c r="A65" s="11" t="s">
        <v>30</v>
      </c>
      <c r="B65" s="34">
        <v>6000</v>
      </c>
      <c r="C65" s="33"/>
      <c r="D65" s="37"/>
    </row>
    <row r="66" spans="1:6" x14ac:dyDescent="0.3">
      <c r="A66" s="11" t="s">
        <v>31</v>
      </c>
      <c r="B66" s="62">
        <v>585</v>
      </c>
      <c r="C66" s="38"/>
      <c r="D66" s="38"/>
      <c r="E66" s="38"/>
      <c r="F66" s="38"/>
    </row>
    <row r="67" spans="1:6" x14ac:dyDescent="0.3">
      <c r="A67" s="11" t="s">
        <v>273</v>
      </c>
      <c r="B67" s="61">
        <v>170.81</v>
      </c>
      <c r="C67" s="38"/>
      <c r="D67" s="38"/>
      <c r="E67" s="38"/>
      <c r="F67" s="38"/>
    </row>
    <row r="68" spans="1:6" x14ac:dyDescent="0.3">
      <c r="A68" s="11" t="s">
        <v>33</v>
      </c>
      <c r="B68" s="62">
        <v>123.54</v>
      </c>
      <c r="C68" s="38"/>
      <c r="D68" s="38"/>
      <c r="E68" s="38"/>
      <c r="F68" s="38"/>
    </row>
    <row r="69" spans="1:6" ht="15" thickBot="1" x14ac:dyDescent="0.35">
      <c r="A69" s="39" t="s">
        <v>34</v>
      </c>
      <c r="B69" s="60">
        <v>33516.160000000003</v>
      </c>
      <c r="C69" s="33"/>
    </row>
    <row r="70" spans="1:6" x14ac:dyDescent="0.3">
      <c r="A70" s="39"/>
      <c r="B70" s="40"/>
      <c r="C70" s="33"/>
    </row>
    <row r="71" spans="1:6" x14ac:dyDescent="0.3">
      <c r="A71" s="1" t="s">
        <v>409</v>
      </c>
      <c r="C71" s="2"/>
    </row>
    <row r="72" spans="1:6" x14ac:dyDescent="0.3">
      <c r="A72" s="1" t="s">
        <v>394</v>
      </c>
    </row>
    <row r="73" spans="1:6" x14ac:dyDescent="0.3">
      <c r="D73" t="s">
        <v>36</v>
      </c>
    </row>
    <row r="74" spans="1:6" x14ac:dyDescent="0.3">
      <c r="A74" s="41" t="s">
        <v>37</v>
      </c>
      <c r="B74" s="6"/>
      <c r="C74" s="21"/>
    </row>
    <row r="75" spans="1:6" x14ac:dyDescent="0.3">
      <c r="A75" s="42" t="s">
        <v>346</v>
      </c>
      <c r="C75" s="43"/>
    </row>
    <row r="76" spans="1:6" x14ac:dyDescent="0.3">
      <c r="A76" s="42" t="s">
        <v>321</v>
      </c>
      <c r="C76" s="43"/>
    </row>
    <row r="77" spans="1:6" x14ac:dyDescent="0.3">
      <c r="A77" s="42" t="s">
        <v>379</v>
      </c>
      <c r="C77" s="43"/>
    </row>
    <row r="78" spans="1:6" x14ac:dyDescent="0.3">
      <c r="A78" s="42"/>
      <c r="C78" s="43"/>
    </row>
    <row r="79" spans="1:6" x14ac:dyDescent="0.3">
      <c r="A79" s="42"/>
      <c r="C79" s="43"/>
    </row>
    <row r="80" spans="1:6" x14ac:dyDescent="0.3">
      <c r="A80" s="42"/>
      <c r="C80" s="43"/>
    </row>
    <row r="81" spans="1:3" x14ac:dyDescent="0.3">
      <c r="A81" s="63"/>
      <c r="B81" s="10"/>
      <c r="C81" s="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724E-7460-4B62-8927-33B7ECD803BA}">
  <dimension ref="A1:M173"/>
  <sheetViews>
    <sheetView workbookViewId="0">
      <selection sqref="A1:L173"/>
    </sheetView>
  </sheetViews>
  <sheetFormatPr defaultRowHeight="14.4" x14ac:dyDescent="0.3"/>
  <cols>
    <col min="1" max="1" width="30.109375" customWidth="1"/>
    <col min="2" max="2" width="12.33203125" customWidth="1"/>
    <col min="3" max="3" width="10.88671875" customWidth="1"/>
    <col min="5" max="5" width="11.33203125" customWidth="1"/>
    <col min="7" max="7" width="13.33203125" customWidth="1"/>
    <col min="12" max="12" width="11.5546875" customWidth="1"/>
  </cols>
  <sheetData>
    <row r="1" spans="1:13" x14ac:dyDescent="0.3">
      <c r="A1" s="69" t="s">
        <v>398</v>
      </c>
      <c r="B1" s="127"/>
      <c r="C1" s="128"/>
      <c r="D1" s="128"/>
      <c r="G1" s="114" t="s">
        <v>267</v>
      </c>
      <c r="H1" s="76"/>
      <c r="I1" s="76"/>
      <c r="J1" s="76"/>
      <c r="K1" s="138"/>
      <c r="L1" s="145">
        <v>105081.85</v>
      </c>
      <c r="M1" t="s">
        <v>270</v>
      </c>
    </row>
    <row r="2" spans="1:13" x14ac:dyDescent="0.3">
      <c r="A2" s="69"/>
      <c r="B2" s="127"/>
      <c r="C2" s="128"/>
      <c r="D2" s="128"/>
      <c r="G2" s="76"/>
      <c r="H2" s="76"/>
      <c r="I2" s="76"/>
      <c r="J2" s="76"/>
      <c r="K2" s="138"/>
      <c r="L2" s="106"/>
    </row>
    <row r="3" spans="1:13" x14ac:dyDescent="0.3">
      <c r="A3" s="70" t="s">
        <v>109</v>
      </c>
      <c r="B3" s="71"/>
      <c r="C3" s="128"/>
      <c r="D3" s="128"/>
      <c r="E3" s="76"/>
      <c r="G3" s="76" t="s">
        <v>268</v>
      </c>
      <c r="H3" s="76"/>
      <c r="I3" s="76"/>
      <c r="J3" s="76"/>
      <c r="K3" s="138"/>
      <c r="L3" s="146">
        <f>SUM(B31)</f>
        <v>72717.47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>
        <f>SUM(L1:L3)</f>
        <v>177799.32</v>
      </c>
    </row>
    <row r="5" spans="1:13" x14ac:dyDescent="0.3">
      <c r="A5" s="76" t="s">
        <v>111</v>
      </c>
      <c r="B5" s="71">
        <v>26.66</v>
      </c>
      <c r="C5" s="128"/>
      <c r="D5" s="128"/>
      <c r="G5" s="76"/>
      <c r="H5" s="76"/>
      <c r="I5" s="76"/>
      <c r="J5" s="76"/>
      <c r="K5" s="138"/>
      <c r="L5" s="106"/>
    </row>
    <row r="6" spans="1:13" x14ac:dyDescent="0.3">
      <c r="A6" s="76" t="s">
        <v>112</v>
      </c>
      <c r="B6" s="71">
        <v>26.66</v>
      </c>
      <c r="C6" s="128"/>
      <c r="D6" s="128"/>
      <c r="G6" s="76" t="s">
        <v>269</v>
      </c>
      <c r="H6" s="76"/>
      <c r="I6" s="76"/>
      <c r="J6" s="76"/>
      <c r="K6" s="138"/>
      <c r="L6" s="146">
        <f>SUM(B171)</f>
        <v>56839.92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ht="15" thickBot="1" x14ac:dyDescent="0.35">
      <c r="A8" s="76" t="s">
        <v>250</v>
      </c>
      <c r="B8" s="71">
        <v>1000</v>
      </c>
      <c r="C8" s="128"/>
      <c r="D8" s="128"/>
      <c r="G8" s="114" t="s">
        <v>377</v>
      </c>
      <c r="H8" s="114"/>
      <c r="I8" s="114"/>
      <c r="J8" s="114"/>
      <c r="K8" s="139"/>
      <c r="L8" s="176">
        <f>SUM(L4-L6)</f>
        <v>120959.40000000001</v>
      </c>
    </row>
    <row r="9" spans="1:13" ht="15" thickTop="1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x14ac:dyDescent="0.3">
      <c r="A10" s="76" t="s">
        <v>117</v>
      </c>
      <c r="B10" s="71"/>
      <c r="C10" s="128"/>
      <c r="D10" s="128"/>
      <c r="G10" s="114" t="s">
        <v>259</v>
      </c>
      <c r="H10" s="114"/>
      <c r="I10" s="114"/>
      <c r="J10" s="114"/>
      <c r="K10" s="138"/>
      <c r="L10" s="106"/>
    </row>
    <row r="11" spans="1:13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76"/>
      <c r="L11" s="106"/>
    </row>
    <row r="12" spans="1:13" x14ac:dyDescent="0.3">
      <c r="A12" s="76" t="s">
        <v>119</v>
      </c>
      <c r="B12" s="71"/>
      <c r="C12" s="128"/>
      <c r="D12" s="128"/>
      <c r="G12" s="76" t="s">
        <v>266</v>
      </c>
      <c r="H12" s="76"/>
      <c r="I12" s="76"/>
      <c r="J12" s="76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141" t="s">
        <v>399</v>
      </c>
      <c r="H13" s="76" t="s">
        <v>260</v>
      </c>
      <c r="I13" s="76"/>
      <c r="J13" s="76"/>
      <c r="K13" s="138"/>
      <c r="L13" s="106">
        <v>26573.74</v>
      </c>
    </row>
    <row r="14" spans="1:13" x14ac:dyDescent="0.3">
      <c r="A14" s="76" t="s">
        <v>122</v>
      </c>
      <c r="B14" s="71">
        <v>43.17</v>
      </c>
      <c r="C14" s="128"/>
      <c r="D14" s="128"/>
      <c r="G14" s="141" t="s">
        <v>399</v>
      </c>
      <c r="H14" s="76" t="s">
        <v>261</v>
      </c>
      <c r="I14" s="76"/>
      <c r="J14" s="76"/>
      <c r="K14" s="138"/>
      <c r="L14" s="106">
        <v>20282.27</v>
      </c>
    </row>
    <row r="15" spans="1:13" x14ac:dyDescent="0.3">
      <c r="A15" s="76" t="s">
        <v>124</v>
      </c>
      <c r="B15" s="71"/>
      <c r="C15" s="128"/>
      <c r="D15" s="128"/>
      <c r="G15" s="141" t="s">
        <v>337</v>
      </c>
      <c r="H15" s="76" t="s">
        <v>262</v>
      </c>
      <c r="I15" s="76"/>
      <c r="J15" s="76"/>
      <c r="K15" s="138"/>
      <c r="L15" s="146">
        <v>82624.53</v>
      </c>
    </row>
    <row r="16" spans="1:13" x14ac:dyDescent="0.3">
      <c r="A16" s="76" t="s">
        <v>125</v>
      </c>
      <c r="B16" s="71"/>
      <c r="C16" s="128"/>
      <c r="D16" s="128"/>
      <c r="G16" s="76"/>
      <c r="H16" s="76"/>
      <c r="I16" s="76"/>
      <c r="J16" s="76"/>
      <c r="K16" s="138"/>
      <c r="L16" s="145">
        <f>SUM(L13:L15)</f>
        <v>129480.54000000001</v>
      </c>
    </row>
    <row r="17" spans="1:12" x14ac:dyDescent="0.3">
      <c r="A17" s="76" t="s">
        <v>127</v>
      </c>
      <c r="B17" s="71"/>
      <c r="C17" s="128"/>
      <c r="D17" s="128"/>
      <c r="G17" s="76"/>
      <c r="H17" s="76"/>
      <c r="I17" s="76"/>
      <c r="J17" s="76"/>
      <c r="K17" s="138"/>
      <c r="L17" s="138"/>
    </row>
    <row r="18" spans="1:12" x14ac:dyDescent="0.3">
      <c r="A18" s="76" t="s">
        <v>14</v>
      </c>
      <c r="B18" s="71"/>
      <c r="C18" s="128"/>
      <c r="D18" s="128"/>
      <c r="G18" s="76" t="s">
        <v>263</v>
      </c>
      <c r="H18" s="76"/>
      <c r="I18" s="76"/>
      <c r="J18" s="76"/>
      <c r="K18" s="142"/>
      <c r="L18" s="143"/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7">
        <v>2367</v>
      </c>
      <c r="L19" s="135">
        <v>52.5</v>
      </c>
    </row>
    <row r="20" spans="1:12" x14ac:dyDescent="0.3">
      <c r="A20" s="76" t="s">
        <v>129</v>
      </c>
      <c r="B20" s="71">
        <v>1425</v>
      </c>
      <c r="C20" s="128"/>
      <c r="D20" s="128"/>
      <c r="G20" s="76"/>
      <c r="H20" s="76"/>
      <c r="I20" s="76"/>
      <c r="J20" s="76"/>
      <c r="K20" s="137">
        <v>2394</v>
      </c>
      <c r="L20" s="135">
        <v>96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2396</v>
      </c>
      <c r="L21" s="135">
        <v>63</v>
      </c>
    </row>
    <row r="22" spans="1:12" x14ac:dyDescent="0.3">
      <c r="A22" s="76" t="s">
        <v>131</v>
      </c>
      <c r="B22" s="71"/>
      <c r="C22" s="128"/>
      <c r="D22" s="128"/>
      <c r="G22" s="76"/>
      <c r="H22" s="76"/>
      <c r="I22" s="76"/>
      <c r="J22" s="76"/>
      <c r="K22" s="137">
        <v>2397</v>
      </c>
      <c r="L22" s="135">
        <v>531.34</v>
      </c>
    </row>
    <row r="23" spans="1:12" x14ac:dyDescent="0.3">
      <c r="A23" s="76" t="s">
        <v>133</v>
      </c>
      <c r="B23" s="71">
        <v>2825</v>
      </c>
      <c r="C23" s="128"/>
      <c r="D23" s="128"/>
      <c r="G23" s="76"/>
      <c r="H23" s="76"/>
      <c r="I23" s="76"/>
      <c r="J23" s="76"/>
      <c r="K23" s="137">
        <v>2399</v>
      </c>
      <c r="L23" s="144">
        <v>94.5</v>
      </c>
    </row>
    <row r="24" spans="1:12" x14ac:dyDescent="0.3">
      <c r="A24" s="76" t="s">
        <v>135</v>
      </c>
      <c r="B24" s="71"/>
      <c r="C24" s="128"/>
      <c r="D24" s="128"/>
      <c r="G24" s="76"/>
      <c r="H24" s="76"/>
      <c r="I24" s="76"/>
      <c r="J24" s="76"/>
      <c r="K24" s="137">
        <v>2409</v>
      </c>
      <c r="L24" s="167">
        <v>400</v>
      </c>
    </row>
    <row r="25" spans="1:12" x14ac:dyDescent="0.3">
      <c r="A25" s="98" t="s">
        <v>137</v>
      </c>
      <c r="B25" s="99">
        <f>SUM(B5:B23)</f>
        <v>7479.4699999999993</v>
      </c>
      <c r="C25" s="128"/>
      <c r="D25" s="128"/>
      <c r="G25" s="76"/>
      <c r="H25" s="76"/>
      <c r="I25" s="76"/>
      <c r="J25" s="76"/>
      <c r="K25" s="137">
        <v>2410</v>
      </c>
      <c r="L25" s="144">
        <v>400</v>
      </c>
    </row>
    <row r="26" spans="1:12" x14ac:dyDescent="0.3">
      <c r="A26" s="98" t="s">
        <v>139</v>
      </c>
      <c r="B26" s="102"/>
      <c r="C26" s="128"/>
      <c r="D26" s="128"/>
      <c r="K26" s="137">
        <v>2411</v>
      </c>
      <c r="L26" s="167">
        <v>400</v>
      </c>
    </row>
    <row r="27" spans="1:12" x14ac:dyDescent="0.3">
      <c r="A27" s="76" t="s">
        <v>141</v>
      </c>
      <c r="B27" s="71">
        <v>22619</v>
      </c>
      <c r="C27" s="128"/>
      <c r="D27" s="128"/>
      <c r="K27" s="137">
        <v>2412</v>
      </c>
      <c r="L27" s="167">
        <v>900</v>
      </c>
    </row>
    <row r="28" spans="1:12" x14ac:dyDescent="0.3">
      <c r="A28" s="76" t="s">
        <v>142</v>
      </c>
      <c r="B28" s="71">
        <v>22619</v>
      </c>
      <c r="C28" s="128"/>
      <c r="D28" s="128"/>
      <c r="K28" s="137">
        <v>2413</v>
      </c>
      <c r="L28" s="167">
        <v>400</v>
      </c>
    </row>
    <row r="29" spans="1:12" x14ac:dyDescent="0.3">
      <c r="A29" s="76" t="s">
        <v>144</v>
      </c>
      <c r="B29" s="71">
        <v>20000</v>
      </c>
      <c r="C29" s="71"/>
      <c r="D29" s="128"/>
      <c r="K29" s="137">
        <v>2414</v>
      </c>
      <c r="L29" s="167">
        <v>400</v>
      </c>
    </row>
    <row r="30" spans="1:12" x14ac:dyDescent="0.3">
      <c r="A30" s="76" t="s">
        <v>145</v>
      </c>
      <c r="B30" s="71"/>
      <c r="C30" s="128"/>
      <c r="D30" s="128"/>
      <c r="G30" s="76"/>
      <c r="H30" s="76"/>
      <c r="I30" s="76"/>
      <c r="J30" s="76"/>
      <c r="K30" s="137">
        <v>2415</v>
      </c>
      <c r="L30" s="135">
        <v>400</v>
      </c>
    </row>
    <row r="31" spans="1:12" x14ac:dyDescent="0.3">
      <c r="A31" s="98" t="s">
        <v>136</v>
      </c>
      <c r="B31" s="99">
        <f>SUM(B25:B29)</f>
        <v>72717.47</v>
      </c>
      <c r="C31" s="128"/>
      <c r="D31" s="128"/>
      <c r="G31" s="76"/>
      <c r="H31" s="76"/>
      <c r="I31" s="76"/>
      <c r="J31" s="76"/>
      <c r="K31" s="137">
        <v>2416</v>
      </c>
      <c r="L31" s="135">
        <v>250</v>
      </c>
    </row>
    <row r="32" spans="1:12" x14ac:dyDescent="0.3">
      <c r="B32" s="71"/>
      <c r="C32" s="128"/>
      <c r="D32" s="128"/>
      <c r="G32" s="76"/>
      <c r="H32" s="76"/>
      <c r="I32" s="76"/>
      <c r="J32" s="76"/>
      <c r="K32" s="137">
        <v>2417</v>
      </c>
      <c r="L32" s="135">
        <v>600</v>
      </c>
    </row>
    <row r="33" spans="2:12" x14ac:dyDescent="0.3">
      <c r="B33" s="71"/>
      <c r="C33" s="128"/>
      <c r="D33" s="128"/>
      <c r="G33" s="76"/>
      <c r="H33" s="76"/>
      <c r="I33" s="76"/>
      <c r="J33" s="76"/>
      <c r="K33" s="137">
        <v>2418</v>
      </c>
      <c r="L33" s="135">
        <v>18</v>
      </c>
    </row>
    <row r="34" spans="2:12" x14ac:dyDescent="0.3">
      <c r="B34" s="71"/>
      <c r="C34" s="128"/>
      <c r="D34" s="128"/>
      <c r="G34" s="76"/>
      <c r="H34" s="76"/>
      <c r="I34" s="76"/>
      <c r="J34" s="76"/>
      <c r="K34" s="137">
        <v>2419</v>
      </c>
      <c r="L34" s="170">
        <v>115</v>
      </c>
    </row>
    <row r="35" spans="2:12" x14ac:dyDescent="0.3">
      <c r="B35" s="71"/>
      <c r="C35" s="128"/>
      <c r="D35" s="128"/>
      <c r="K35" s="137">
        <v>2420</v>
      </c>
      <c r="L35" s="170">
        <v>165</v>
      </c>
    </row>
    <row r="36" spans="2:12" x14ac:dyDescent="0.3">
      <c r="B36" s="71"/>
      <c r="C36" s="128"/>
      <c r="D36" s="128"/>
      <c r="K36" s="137">
        <v>2421</v>
      </c>
      <c r="L36" s="170">
        <v>120</v>
      </c>
    </row>
    <row r="37" spans="2:12" x14ac:dyDescent="0.3">
      <c r="B37" s="128"/>
      <c r="C37" s="128"/>
      <c r="D37" s="128"/>
      <c r="K37" s="137">
        <v>2422</v>
      </c>
      <c r="L37" s="170">
        <v>199.95</v>
      </c>
    </row>
    <row r="38" spans="2:12" x14ac:dyDescent="0.3">
      <c r="B38" s="128"/>
      <c r="C38" s="128"/>
      <c r="D38" s="128"/>
      <c r="K38" s="137">
        <v>2423</v>
      </c>
      <c r="L38" s="170">
        <v>438.3</v>
      </c>
    </row>
    <row r="39" spans="2:12" x14ac:dyDescent="0.3">
      <c r="B39" s="128"/>
      <c r="C39" s="128"/>
      <c r="D39" s="128"/>
      <c r="K39" s="137">
        <v>2424</v>
      </c>
      <c r="L39" s="170">
        <v>7.65</v>
      </c>
    </row>
    <row r="40" spans="2:12" x14ac:dyDescent="0.3">
      <c r="B40" s="128"/>
      <c r="C40" s="128"/>
      <c r="D40" s="128"/>
      <c r="K40" s="137">
        <v>2425</v>
      </c>
      <c r="L40" s="170">
        <v>1567.97</v>
      </c>
    </row>
    <row r="41" spans="2:12" x14ac:dyDescent="0.3">
      <c r="B41" s="128"/>
      <c r="C41" s="128"/>
      <c r="D41" s="128"/>
      <c r="K41" s="137">
        <v>2426</v>
      </c>
      <c r="L41" s="170">
        <v>15.59</v>
      </c>
    </row>
    <row r="42" spans="2:12" x14ac:dyDescent="0.3">
      <c r="B42" s="128"/>
      <c r="C42" s="128"/>
      <c r="D42" s="128"/>
      <c r="K42" s="137">
        <v>2427</v>
      </c>
      <c r="L42" s="170">
        <v>188.84</v>
      </c>
    </row>
    <row r="43" spans="2:12" x14ac:dyDescent="0.3">
      <c r="B43" s="128"/>
      <c r="C43" s="128"/>
      <c r="D43" s="128"/>
      <c r="K43" s="137">
        <v>2428</v>
      </c>
      <c r="L43" s="170">
        <v>457.5</v>
      </c>
    </row>
    <row r="44" spans="2:12" x14ac:dyDescent="0.3">
      <c r="B44" s="128"/>
      <c r="C44" s="128"/>
      <c r="D44" s="128"/>
      <c r="K44" s="137">
        <v>2429</v>
      </c>
      <c r="L44" s="170">
        <v>240</v>
      </c>
    </row>
    <row r="45" spans="2:12" x14ac:dyDescent="0.3">
      <c r="B45" s="128"/>
      <c r="C45" s="128"/>
      <c r="D45" s="128"/>
      <c r="G45" s="76"/>
      <c r="H45" s="76"/>
      <c r="I45" s="76"/>
      <c r="J45" s="76"/>
      <c r="K45" s="76"/>
      <c r="L45" s="136">
        <f>SUM(L19:L44)</f>
        <v>8521.14</v>
      </c>
    </row>
    <row r="46" spans="2:12" x14ac:dyDescent="0.3">
      <c r="B46" s="128"/>
      <c r="C46" s="128"/>
      <c r="D46" s="128"/>
      <c r="L46" s="139"/>
    </row>
    <row r="47" spans="2:12" x14ac:dyDescent="0.3">
      <c r="G47" s="114" t="s">
        <v>378</v>
      </c>
      <c r="H47" s="76"/>
      <c r="I47" s="76"/>
      <c r="J47" s="76"/>
      <c r="K47" s="137"/>
      <c r="L47" s="177">
        <f>SUM(L16-L45)</f>
        <v>120959.40000000001</v>
      </c>
    </row>
    <row r="48" spans="2:12" x14ac:dyDescent="0.3">
      <c r="G48" s="114"/>
      <c r="H48" s="76"/>
      <c r="I48" s="76"/>
      <c r="J48" s="76"/>
      <c r="K48" s="137"/>
      <c r="L48" s="179"/>
    </row>
    <row r="49" spans="1:5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</row>
    <row r="50" spans="1:5" x14ac:dyDescent="0.3">
      <c r="A50" s="114" t="s">
        <v>149</v>
      </c>
      <c r="B50" s="129"/>
      <c r="C50" s="129"/>
      <c r="D50" s="129"/>
      <c r="E50" s="112"/>
    </row>
    <row r="51" spans="1:5" x14ac:dyDescent="0.3">
      <c r="A51" s="76" t="s">
        <v>150</v>
      </c>
      <c r="B51" s="129">
        <v>237.59</v>
      </c>
      <c r="C51" s="129">
        <v>237.59</v>
      </c>
      <c r="D51" s="129"/>
      <c r="E51" s="117">
        <v>750</v>
      </c>
    </row>
    <row r="52" spans="1:5" x14ac:dyDescent="0.3">
      <c r="A52" s="76" t="s">
        <v>152</v>
      </c>
      <c r="B52" s="129">
        <v>10153.719999999999</v>
      </c>
      <c r="C52" s="129">
        <v>10153.719999999999</v>
      </c>
      <c r="D52" s="129"/>
      <c r="E52" s="117">
        <v>15600</v>
      </c>
    </row>
    <row r="53" spans="1:5" x14ac:dyDescent="0.3">
      <c r="A53" s="76" t="s">
        <v>153</v>
      </c>
      <c r="B53" s="129">
        <v>280</v>
      </c>
      <c r="C53" s="129">
        <v>280</v>
      </c>
      <c r="D53" s="129"/>
      <c r="E53" s="117">
        <v>420</v>
      </c>
    </row>
    <row r="54" spans="1:5" x14ac:dyDescent="0.3">
      <c r="A54" s="76" t="s">
        <v>154</v>
      </c>
      <c r="B54" s="129"/>
      <c r="C54" s="129"/>
      <c r="D54" s="129"/>
      <c r="E54" s="117">
        <v>200</v>
      </c>
    </row>
    <row r="55" spans="1:5" x14ac:dyDescent="0.3">
      <c r="A55" s="76"/>
      <c r="B55" s="129"/>
      <c r="C55" s="129"/>
      <c r="D55" s="129"/>
      <c r="E55" s="117"/>
    </row>
    <row r="56" spans="1:5" x14ac:dyDescent="0.3">
      <c r="A56" s="114" t="s">
        <v>155</v>
      </c>
      <c r="B56" s="129"/>
      <c r="C56" s="129"/>
      <c r="D56" s="129"/>
      <c r="E56" s="117"/>
    </row>
    <row r="57" spans="1:5" x14ac:dyDescent="0.3">
      <c r="A57" s="76" t="s">
        <v>156</v>
      </c>
      <c r="B57" s="129">
        <v>148.94999999999999</v>
      </c>
      <c r="C57" s="129">
        <v>148.94999999999999</v>
      </c>
      <c r="D57" s="129"/>
      <c r="E57" s="117">
        <v>300</v>
      </c>
    </row>
    <row r="58" spans="1:5" x14ac:dyDescent="0.3">
      <c r="A58" s="76" t="s">
        <v>157</v>
      </c>
      <c r="B58" s="129">
        <v>468</v>
      </c>
      <c r="C58" s="129">
        <v>392.8</v>
      </c>
      <c r="D58" s="129">
        <v>75.2</v>
      </c>
      <c r="E58" s="117">
        <v>500</v>
      </c>
    </row>
    <row r="59" spans="1:5" x14ac:dyDescent="0.3">
      <c r="A59" s="76"/>
      <c r="B59" s="129"/>
      <c r="C59" s="129"/>
      <c r="D59" s="129"/>
      <c r="E59" s="117"/>
    </row>
    <row r="60" spans="1:5" x14ac:dyDescent="0.3">
      <c r="A60" s="114" t="s">
        <v>158</v>
      </c>
      <c r="B60" s="129"/>
      <c r="C60" s="129"/>
      <c r="D60" s="129"/>
      <c r="E60" s="117"/>
    </row>
    <row r="61" spans="1:5" x14ac:dyDescent="0.3">
      <c r="A61" s="76" t="s">
        <v>159</v>
      </c>
      <c r="B61" s="129">
        <v>160</v>
      </c>
      <c r="C61" s="129">
        <v>160</v>
      </c>
      <c r="D61" s="129"/>
      <c r="E61" s="117">
        <v>200</v>
      </c>
    </row>
    <row r="62" spans="1:5" x14ac:dyDescent="0.3">
      <c r="A62" s="76" t="s">
        <v>160</v>
      </c>
      <c r="B62" s="129">
        <v>378</v>
      </c>
      <c r="C62" s="129">
        <v>315</v>
      </c>
      <c r="D62" s="129">
        <v>63</v>
      </c>
      <c r="E62" s="117">
        <v>450</v>
      </c>
    </row>
    <row r="63" spans="1:5" x14ac:dyDescent="0.3">
      <c r="A63" s="76"/>
      <c r="B63" s="129"/>
      <c r="C63" s="129"/>
      <c r="D63" s="129"/>
      <c r="E63" s="117"/>
    </row>
    <row r="64" spans="1:5" x14ac:dyDescent="0.3">
      <c r="A64" s="114" t="s">
        <v>161</v>
      </c>
      <c r="B64" s="129"/>
      <c r="C64" s="129"/>
      <c r="D64" s="129"/>
      <c r="E64" s="117"/>
    </row>
    <row r="65" spans="1:5" x14ac:dyDescent="0.3">
      <c r="A65" s="76" t="s">
        <v>162</v>
      </c>
      <c r="B65" s="129">
        <v>863.34</v>
      </c>
      <c r="C65" s="129">
        <v>863.34</v>
      </c>
      <c r="D65" s="129"/>
      <c r="E65" s="117">
        <v>2500</v>
      </c>
    </row>
    <row r="66" spans="1:5" x14ac:dyDescent="0.3">
      <c r="A66" s="76" t="s">
        <v>163</v>
      </c>
      <c r="B66" s="129">
        <v>587.4</v>
      </c>
      <c r="C66" s="129">
        <v>587.4</v>
      </c>
      <c r="D66" s="129"/>
      <c r="E66" s="117">
        <v>700</v>
      </c>
    </row>
    <row r="67" spans="1:5" x14ac:dyDescent="0.3">
      <c r="A67" s="76" t="s">
        <v>164</v>
      </c>
      <c r="B67" s="129"/>
      <c r="C67" s="129"/>
      <c r="D67" s="129"/>
      <c r="E67" s="117">
        <v>500</v>
      </c>
    </row>
    <row r="68" spans="1:5" x14ac:dyDescent="0.3">
      <c r="A68" s="76" t="s">
        <v>165</v>
      </c>
      <c r="B68" s="129">
        <v>20</v>
      </c>
      <c r="C68" s="129">
        <v>20</v>
      </c>
      <c r="D68" s="129"/>
      <c r="E68" s="117">
        <v>100</v>
      </c>
    </row>
    <row r="69" spans="1:5" x14ac:dyDescent="0.3">
      <c r="A69" s="76" t="s">
        <v>166</v>
      </c>
      <c r="B69" s="129">
        <v>65</v>
      </c>
      <c r="C69" s="129">
        <v>65</v>
      </c>
      <c r="D69" s="129"/>
      <c r="E69" s="117">
        <v>150</v>
      </c>
    </row>
    <row r="70" spans="1:5" x14ac:dyDescent="0.3">
      <c r="A70" s="76" t="s">
        <v>167</v>
      </c>
      <c r="B70" s="129">
        <v>52.5</v>
      </c>
      <c r="C70" s="129">
        <v>52.5</v>
      </c>
      <c r="D70" s="129"/>
      <c r="E70" s="117">
        <v>50</v>
      </c>
    </row>
    <row r="71" spans="1:5" x14ac:dyDescent="0.3">
      <c r="A71" s="76" t="s">
        <v>168</v>
      </c>
      <c r="B71" s="129"/>
      <c r="C71" s="129"/>
      <c r="D71" s="129"/>
      <c r="E71" s="117"/>
    </row>
    <row r="72" spans="1:5" x14ac:dyDescent="0.3">
      <c r="A72" s="76" t="s">
        <v>169</v>
      </c>
      <c r="B72" s="129">
        <v>120</v>
      </c>
      <c r="C72" s="129">
        <v>100</v>
      </c>
      <c r="D72" s="129">
        <v>20</v>
      </c>
      <c r="E72" s="117">
        <v>160</v>
      </c>
    </row>
    <row r="73" spans="1:5" x14ac:dyDescent="0.3">
      <c r="A73" s="76" t="s">
        <v>170</v>
      </c>
      <c r="B73" s="129">
        <v>174.13</v>
      </c>
      <c r="C73" s="129">
        <v>174.13</v>
      </c>
      <c r="D73" s="129"/>
      <c r="E73" s="117">
        <v>200</v>
      </c>
    </row>
    <row r="74" spans="1:5" x14ac:dyDescent="0.3">
      <c r="A74" s="76"/>
      <c r="B74" s="129"/>
      <c r="C74" s="129"/>
      <c r="D74" s="129"/>
      <c r="E74" s="117"/>
    </row>
    <row r="75" spans="1:5" x14ac:dyDescent="0.3">
      <c r="A75" s="114" t="s">
        <v>171</v>
      </c>
      <c r="B75" s="129"/>
      <c r="C75" s="129"/>
      <c r="D75" s="129"/>
      <c r="E75" s="117"/>
    </row>
    <row r="76" spans="1:5" x14ac:dyDescent="0.3">
      <c r="A76" s="76" t="s">
        <v>172</v>
      </c>
      <c r="B76" s="129">
        <v>884.55</v>
      </c>
      <c r="C76" s="129">
        <v>776.01</v>
      </c>
      <c r="D76" s="129">
        <v>108.54</v>
      </c>
      <c r="E76" s="117">
        <v>800</v>
      </c>
    </row>
    <row r="77" spans="1:5" x14ac:dyDescent="0.3">
      <c r="A77" s="76" t="s">
        <v>173</v>
      </c>
      <c r="B77" s="129"/>
      <c r="C77" s="129"/>
      <c r="D77" s="129"/>
      <c r="E77" s="117">
        <v>10</v>
      </c>
    </row>
    <row r="78" spans="1:5" x14ac:dyDescent="0.3">
      <c r="A78" s="76" t="s">
        <v>174</v>
      </c>
      <c r="B78" s="129"/>
      <c r="C78" s="129"/>
      <c r="D78" s="129"/>
      <c r="E78" s="117">
        <v>200</v>
      </c>
    </row>
    <row r="79" spans="1:5" x14ac:dyDescent="0.3">
      <c r="A79" s="76" t="s">
        <v>175</v>
      </c>
      <c r="B79" s="129">
        <v>40</v>
      </c>
      <c r="C79" s="129">
        <v>40</v>
      </c>
      <c r="D79" s="129"/>
      <c r="E79" s="117">
        <v>50</v>
      </c>
    </row>
    <row r="80" spans="1:5" x14ac:dyDescent="0.3">
      <c r="A80" s="76"/>
      <c r="B80" s="129"/>
      <c r="C80" s="129"/>
      <c r="D80" s="129"/>
      <c r="E80" s="117"/>
    </row>
    <row r="81" spans="1:5" x14ac:dyDescent="0.3">
      <c r="A81" s="114" t="s">
        <v>176</v>
      </c>
      <c r="B81" s="129"/>
      <c r="C81" s="129"/>
      <c r="D81" s="129"/>
      <c r="E81" s="117"/>
    </row>
    <row r="82" spans="1:5" x14ac:dyDescent="0.3">
      <c r="A82" s="178" t="s">
        <v>177</v>
      </c>
      <c r="B82" s="129">
        <v>400</v>
      </c>
      <c r="C82" s="129">
        <v>400</v>
      </c>
      <c r="D82" s="129"/>
      <c r="E82" s="117">
        <v>400</v>
      </c>
    </row>
    <row r="83" spans="1:5" x14ac:dyDescent="0.3">
      <c r="A83" s="76" t="s">
        <v>178</v>
      </c>
      <c r="B83" s="129">
        <v>400</v>
      </c>
      <c r="C83" s="129">
        <v>400</v>
      </c>
      <c r="D83" s="129"/>
      <c r="E83" s="117">
        <v>400</v>
      </c>
    </row>
    <row r="84" spans="1:5" x14ac:dyDescent="0.3">
      <c r="A84" s="76" t="s">
        <v>179</v>
      </c>
      <c r="B84" s="129">
        <v>400</v>
      </c>
      <c r="C84" s="129">
        <v>400</v>
      </c>
      <c r="D84" s="129"/>
      <c r="E84" s="117">
        <v>400</v>
      </c>
    </row>
    <row r="85" spans="1:5" x14ac:dyDescent="0.3">
      <c r="A85" s="76" t="s">
        <v>180</v>
      </c>
      <c r="B85" s="129">
        <v>400</v>
      </c>
      <c r="C85" s="129">
        <v>400</v>
      </c>
      <c r="D85" s="129"/>
      <c r="E85" s="117">
        <v>400</v>
      </c>
    </row>
    <row r="86" spans="1:5" x14ac:dyDescent="0.3">
      <c r="A86" s="76" t="s">
        <v>181</v>
      </c>
      <c r="B86" s="129"/>
      <c r="C86" s="129"/>
      <c r="D86" s="129"/>
      <c r="E86" s="117">
        <v>400</v>
      </c>
    </row>
    <row r="87" spans="1:5" x14ac:dyDescent="0.3">
      <c r="A87" s="76" t="s">
        <v>182</v>
      </c>
      <c r="B87" s="129">
        <v>400</v>
      </c>
      <c r="C87" s="129">
        <v>400</v>
      </c>
      <c r="D87" s="129"/>
      <c r="E87" s="117">
        <v>400</v>
      </c>
    </row>
    <row r="88" spans="1:5" x14ac:dyDescent="0.3">
      <c r="A88" s="76" t="s">
        <v>183</v>
      </c>
      <c r="B88" s="129">
        <v>400</v>
      </c>
      <c r="C88" s="129">
        <v>400</v>
      </c>
      <c r="D88" s="129"/>
      <c r="E88" s="117">
        <v>400</v>
      </c>
    </row>
    <row r="89" spans="1:5" x14ac:dyDescent="0.3">
      <c r="A89" s="76" t="s">
        <v>184</v>
      </c>
      <c r="B89" s="129">
        <v>19.989999999999998</v>
      </c>
      <c r="C89" s="129">
        <v>19.989999999999998</v>
      </c>
      <c r="D89" s="129"/>
      <c r="E89" s="117">
        <v>30</v>
      </c>
    </row>
    <row r="90" spans="1:5" x14ac:dyDescent="0.3">
      <c r="A90" s="76" t="s">
        <v>185</v>
      </c>
      <c r="B90" s="129">
        <v>250</v>
      </c>
      <c r="C90" s="129">
        <v>250</v>
      </c>
      <c r="D90" s="129"/>
      <c r="E90" s="117">
        <v>250</v>
      </c>
    </row>
    <row r="91" spans="1:5" x14ac:dyDescent="0.3">
      <c r="A91" s="76" t="s">
        <v>186</v>
      </c>
      <c r="B91" s="129">
        <v>900</v>
      </c>
      <c r="C91" s="129">
        <v>900</v>
      </c>
      <c r="D91" s="129"/>
      <c r="E91" s="117">
        <v>900</v>
      </c>
    </row>
    <row r="92" spans="1:5" x14ac:dyDescent="0.3">
      <c r="A92" s="76" t="s">
        <v>88</v>
      </c>
      <c r="B92" s="129">
        <v>500</v>
      </c>
      <c r="C92" s="129">
        <v>500</v>
      </c>
      <c r="D92" s="129"/>
      <c r="E92" s="117">
        <v>400</v>
      </c>
    </row>
    <row r="93" spans="1:5" x14ac:dyDescent="0.3">
      <c r="A93" s="76" t="s">
        <v>187</v>
      </c>
      <c r="B93" s="129">
        <v>120</v>
      </c>
      <c r="C93" s="129">
        <v>120</v>
      </c>
      <c r="D93" s="129"/>
      <c r="E93" s="117">
        <v>120</v>
      </c>
    </row>
    <row r="94" spans="1:5" x14ac:dyDescent="0.3">
      <c r="A94" s="76" t="s">
        <v>188</v>
      </c>
      <c r="B94" s="129">
        <v>120</v>
      </c>
      <c r="C94" s="129">
        <v>120</v>
      </c>
      <c r="D94" s="129"/>
      <c r="E94" s="117">
        <v>120</v>
      </c>
    </row>
    <row r="95" spans="1:5" x14ac:dyDescent="0.3">
      <c r="A95" s="76" t="s">
        <v>189</v>
      </c>
      <c r="B95" s="129"/>
      <c r="C95" s="129"/>
      <c r="D95" s="129"/>
      <c r="E95" s="117">
        <v>125</v>
      </c>
    </row>
    <row r="96" spans="1:5" x14ac:dyDescent="0.3">
      <c r="A96" s="76" t="s">
        <v>406</v>
      </c>
      <c r="B96" s="129">
        <v>600</v>
      </c>
      <c r="C96" s="129">
        <v>600</v>
      </c>
      <c r="E96" s="117"/>
    </row>
    <row r="97" spans="1:5" x14ac:dyDescent="0.3">
      <c r="A97" s="114" t="s">
        <v>190</v>
      </c>
      <c r="B97" s="129"/>
      <c r="C97" s="129"/>
      <c r="D97" s="129"/>
      <c r="E97" s="117"/>
    </row>
    <row r="98" spans="1:5" x14ac:dyDescent="0.3">
      <c r="A98" s="76" t="s">
        <v>331</v>
      </c>
      <c r="B98" s="129">
        <v>161.26</v>
      </c>
      <c r="C98" s="129">
        <v>134.38</v>
      </c>
      <c r="D98" s="129">
        <v>26.88</v>
      </c>
      <c r="E98" s="117">
        <v>250</v>
      </c>
    </row>
    <row r="99" spans="1:5" x14ac:dyDescent="0.3">
      <c r="A99" s="76" t="s">
        <v>192</v>
      </c>
      <c r="B99" s="129">
        <v>240</v>
      </c>
      <c r="C99" s="129">
        <v>200</v>
      </c>
      <c r="D99" s="129">
        <v>40</v>
      </c>
      <c r="E99" s="117">
        <v>250</v>
      </c>
    </row>
    <row r="100" spans="1:5" x14ac:dyDescent="0.3">
      <c r="A100" s="76" t="s">
        <v>330</v>
      </c>
      <c r="B100" s="129">
        <v>30</v>
      </c>
      <c r="C100" s="129">
        <v>25</v>
      </c>
      <c r="D100" s="129">
        <v>5</v>
      </c>
      <c r="E100" s="117"/>
    </row>
    <row r="101" spans="1:5" x14ac:dyDescent="0.3">
      <c r="A101" s="76" t="s">
        <v>193</v>
      </c>
      <c r="B101" s="129">
        <v>124.72</v>
      </c>
      <c r="C101" s="129">
        <v>103.92</v>
      </c>
      <c r="D101" s="129">
        <v>20.8</v>
      </c>
      <c r="E101" s="117">
        <v>200</v>
      </c>
    </row>
    <row r="102" spans="1:5" x14ac:dyDescent="0.3">
      <c r="A102" s="76" t="s">
        <v>194</v>
      </c>
      <c r="B102" s="129">
        <v>250</v>
      </c>
      <c r="C102" s="129">
        <v>250</v>
      </c>
      <c r="D102" s="129"/>
      <c r="E102" s="117">
        <v>500</v>
      </c>
    </row>
    <row r="103" spans="1:5" x14ac:dyDescent="0.3">
      <c r="A103" s="76" t="s">
        <v>195</v>
      </c>
      <c r="B103" s="129">
        <v>96</v>
      </c>
      <c r="C103" s="129">
        <v>80</v>
      </c>
      <c r="D103" s="129">
        <v>16</v>
      </c>
      <c r="E103" s="117">
        <v>200</v>
      </c>
    </row>
    <row r="104" spans="1:5" x14ac:dyDescent="0.3">
      <c r="E104" s="117"/>
    </row>
    <row r="105" spans="1:5" x14ac:dyDescent="0.3">
      <c r="A105" s="114" t="s">
        <v>196</v>
      </c>
      <c r="B105" s="129"/>
      <c r="C105" s="129"/>
      <c r="D105" s="129"/>
      <c r="E105" s="117"/>
    </row>
    <row r="106" spans="1:5" x14ac:dyDescent="0.3">
      <c r="A106" s="76" t="s">
        <v>197</v>
      </c>
      <c r="B106" s="129">
        <v>1296</v>
      </c>
      <c r="C106" s="129">
        <v>1080</v>
      </c>
      <c r="D106" s="129">
        <v>216</v>
      </c>
      <c r="E106" s="117">
        <v>1620</v>
      </c>
    </row>
    <row r="107" spans="1:5" x14ac:dyDescent="0.3">
      <c r="A107" s="76" t="s">
        <v>198</v>
      </c>
      <c r="B107" s="129"/>
      <c r="C107" s="129"/>
      <c r="D107" s="129"/>
      <c r="E107" s="117"/>
    </row>
    <row r="108" spans="1:5" x14ac:dyDescent="0.3">
      <c r="A108" s="76" t="s">
        <v>199</v>
      </c>
      <c r="B108" s="129">
        <v>5032.5</v>
      </c>
      <c r="C108" s="129">
        <v>5032.5</v>
      </c>
      <c r="D108" s="129"/>
      <c r="E108" s="117">
        <v>5032.5</v>
      </c>
    </row>
    <row r="109" spans="1:5" x14ac:dyDescent="0.3">
      <c r="A109" s="76" t="s">
        <v>403</v>
      </c>
      <c r="B109" s="129">
        <v>180</v>
      </c>
      <c r="C109" s="129">
        <v>180</v>
      </c>
      <c r="D109" s="129"/>
      <c r="E109" s="117"/>
    </row>
    <row r="110" spans="1:5" x14ac:dyDescent="0.3">
      <c r="A110" s="76" t="s">
        <v>200</v>
      </c>
      <c r="B110" s="129"/>
      <c r="C110" s="129"/>
      <c r="D110" s="129"/>
      <c r="E110" s="117">
        <v>100</v>
      </c>
    </row>
    <row r="111" spans="1:5" x14ac:dyDescent="0.3">
      <c r="A111" s="76" t="s">
        <v>201</v>
      </c>
      <c r="B111" s="129">
        <v>40</v>
      </c>
      <c r="C111" s="129">
        <v>40</v>
      </c>
      <c r="D111" s="129"/>
      <c r="E111" s="117">
        <v>300</v>
      </c>
    </row>
    <row r="112" spans="1:5" x14ac:dyDescent="0.3">
      <c r="A112" s="76" t="s">
        <v>202</v>
      </c>
      <c r="B112" s="129"/>
      <c r="C112" s="129"/>
      <c r="D112" s="129"/>
      <c r="E112" s="117">
        <v>150</v>
      </c>
    </row>
    <row r="113" spans="1:5" x14ac:dyDescent="0.3">
      <c r="A113" s="76" t="s">
        <v>332</v>
      </c>
      <c r="B113" s="129">
        <v>280.04000000000002</v>
      </c>
      <c r="C113" s="129">
        <v>233.37</v>
      </c>
      <c r="D113" s="129">
        <v>46.67</v>
      </c>
      <c r="E113" s="117"/>
    </row>
    <row r="114" spans="1:5" x14ac:dyDescent="0.3">
      <c r="A114" s="76" t="s">
        <v>203</v>
      </c>
      <c r="B114" s="129"/>
      <c r="C114" s="129"/>
      <c r="D114" s="129"/>
      <c r="E114" s="117">
        <v>250</v>
      </c>
    </row>
    <row r="115" spans="1:5" x14ac:dyDescent="0.3">
      <c r="A115" s="76" t="s">
        <v>204</v>
      </c>
      <c r="B115" s="129"/>
      <c r="C115" s="129"/>
      <c r="D115" s="129"/>
      <c r="E115" s="117">
        <v>200</v>
      </c>
    </row>
    <row r="116" spans="1:5" x14ac:dyDescent="0.3">
      <c r="A116" s="76" t="s">
        <v>205</v>
      </c>
      <c r="B116" s="129"/>
      <c r="C116" s="129"/>
      <c r="D116" s="129"/>
      <c r="E116" s="117">
        <v>200</v>
      </c>
    </row>
    <row r="117" spans="1:5" x14ac:dyDescent="0.3">
      <c r="A117" s="76" t="s">
        <v>206</v>
      </c>
      <c r="B117" s="129"/>
      <c r="C117" s="129"/>
      <c r="D117" s="129"/>
      <c r="E117" s="117">
        <v>100</v>
      </c>
    </row>
    <row r="118" spans="1:5" x14ac:dyDescent="0.3">
      <c r="A118" s="76" t="s">
        <v>207</v>
      </c>
      <c r="B118" s="129">
        <v>150</v>
      </c>
      <c r="C118" s="129">
        <v>150</v>
      </c>
      <c r="D118" s="129"/>
      <c r="E118" s="117">
        <v>300</v>
      </c>
    </row>
    <row r="119" spans="1:5" x14ac:dyDescent="0.3">
      <c r="E119" s="117"/>
    </row>
    <row r="120" spans="1:5" x14ac:dyDescent="0.3">
      <c r="A120" s="114" t="s">
        <v>208</v>
      </c>
      <c r="B120" s="129"/>
      <c r="C120" s="129"/>
      <c r="D120" s="129"/>
      <c r="E120" s="117"/>
    </row>
    <row r="121" spans="1:5" x14ac:dyDescent="0.3">
      <c r="A121" s="76" t="s">
        <v>209</v>
      </c>
      <c r="B121" s="129"/>
      <c r="C121" s="129"/>
      <c r="D121" s="129"/>
      <c r="E121" s="117">
        <v>300</v>
      </c>
    </row>
    <row r="122" spans="1:5" x14ac:dyDescent="0.3">
      <c r="A122" s="76" t="s">
        <v>401</v>
      </c>
      <c r="B122" s="129">
        <v>115</v>
      </c>
      <c r="C122" s="129">
        <v>115</v>
      </c>
      <c r="D122" s="129"/>
      <c r="E122" s="117"/>
    </row>
    <row r="123" spans="1:5" x14ac:dyDescent="0.3">
      <c r="A123" s="76"/>
      <c r="B123" s="129"/>
      <c r="C123" s="129"/>
      <c r="D123" s="129"/>
      <c r="E123" s="117"/>
    </row>
    <row r="124" spans="1:5" x14ac:dyDescent="0.3">
      <c r="A124" s="114" t="s">
        <v>210</v>
      </c>
      <c r="B124" s="129"/>
      <c r="C124" s="129"/>
      <c r="D124" s="129"/>
      <c r="E124" s="117"/>
    </row>
    <row r="125" spans="1:5" x14ac:dyDescent="0.3">
      <c r="A125" s="76" t="s">
        <v>211</v>
      </c>
      <c r="B125" s="129"/>
      <c r="C125" s="129"/>
      <c r="D125" s="129"/>
      <c r="E125" s="117">
        <v>100</v>
      </c>
    </row>
    <row r="126" spans="1:5" x14ac:dyDescent="0.3">
      <c r="A126" s="76" t="s">
        <v>212</v>
      </c>
      <c r="B126" s="129"/>
      <c r="C126" s="129"/>
      <c r="D126" s="129"/>
      <c r="E126" s="117">
        <v>200</v>
      </c>
    </row>
    <row r="127" spans="1:5" x14ac:dyDescent="0.3">
      <c r="A127" s="76" t="s">
        <v>213</v>
      </c>
      <c r="B127" s="129">
        <v>16.100000000000001</v>
      </c>
      <c r="C127" s="129">
        <v>16.100000000000001</v>
      </c>
      <c r="D127" s="129"/>
      <c r="E127" s="117"/>
    </row>
    <row r="128" spans="1:5" x14ac:dyDescent="0.3">
      <c r="A128" s="76" t="s">
        <v>214</v>
      </c>
      <c r="B128" s="129"/>
      <c r="C128" s="129"/>
      <c r="D128" s="129"/>
      <c r="E128" s="117">
        <v>500</v>
      </c>
    </row>
    <row r="129" spans="1:5" x14ac:dyDescent="0.3">
      <c r="A129" s="76" t="s">
        <v>215</v>
      </c>
      <c r="B129" s="129"/>
      <c r="C129" s="129"/>
      <c r="D129" s="129"/>
      <c r="E129" s="117"/>
    </row>
    <row r="130" spans="1:5" x14ac:dyDescent="0.3">
      <c r="A130" s="76" t="s">
        <v>216</v>
      </c>
      <c r="B130" s="129"/>
      <c r="C130" s="129"/>
      <c r="D130" s="129"/>
      <c r="E130" s="117"/>
    </row>
    <row r="131" spans="1:5" x14ac:dyDescent="0.3">
      <c r="A131" s="76" t="s">
        <v>217</v>
      </c>
      <c r="B131" s="129">
        <v>37.56</v>
      </c>
      <c r="C131" s="129">
        <v>37.56</v>
      </c>
      <c r="D131" s="129"/>
      <c r="E131" s="117">
        <v>100</v>
      </c>
    </row>
    <row r="132" spans="1:5" x14ac:dyDescent="0.3">
      <c r="A132" s="76" t="s">
        <v>218</v>
      </c>
      <c r="B132" s="129"/>
      <c r="C132" s="129"/>
      <c r="D132" s="129"/>
      <c r="E132" s="117"/>
    </row>
    <row r="133" spans="1:5" x14ac:dyDescent="0.3">
      <c r="A133" s="76" t="s">
        <v>219</v>
      </c>
      <c r="B133" s="129"/>
      <c r="C133" s="129"/>
      <c r="D133" s="129"/>
      <c r="E133" s="117">
        <v>100</v>
      </c>
    </row>
    <row r="134" spans="1:5" x14ac:dyDescent="0.3">
      <c r="A134" s="76" t="s">
        <v>220</v>
      </c>
      <c r="B134" s="129"/>
      <c r="C134" s="129"/>
      <c r="D134" s="129"/>
      <c r="E134" s="117">
        <v>50</v>
      </c>
    </row>
    <row r="135" spans="1:5" x14ac:dyDescent="0.3">
      <c r="A135" s="76" t="s">
        <v>221</v>
      </c>
      <c r="B135" s="129">
        <v>1188</v>
      </c>
      <c r="C135" s="129">
        <v>1188</v>
      </c>
      <c r="D135" s="129"/>
      <c r="E135" s="117">
        <v>200</v>
      </c>
    </row>
    <row r="136" spans="1:5" x14ac:dyDescent="0.3">
      <c r="A136" s="76" t="s">
        <v>404</v>
      </c>
      <c r="B136" s="129">
        <v>438.3</v>
      </c>
      <c r="C136" s="129">
        <v>365.25</v>
      </c>
      <c r="D136" s="107">
        <v>73.05</v>
      </c>
      <c r="E136" s="117"/>
    </row>
    <row r="137" spans="1:5" x14ac:dyDescent="0.3">
      <c r="A137" s="76" t="s">
        <v>222</v>
      </c>
      <c r="B137" s="129"/>
      <c r="C137" s="129"/>
      <c r="D137" s="129"/>
      <c r="E137" s="117">
        <v>1000</v>
      </c>
    </row>
    <row r="138" spans="1:5" x14ac:dyDescent="0.3">
      <c r="A138" s="76" t="s">
        <v>223</v>
      </c>
      <c r="B138" s="129"/>
      <c r="C138" s="129"/>
      <c r="D138" s="129"/>
      <c r="E138" s="117">
        <v>600</v>
      </c>
    </row>
    <row r="139" spans="1:5" x14ac:dyDescent="0.3">
      <c r="A139" s="76" t="s">
        <v>30</v>
      </c>
      <c r="B139" s="129"/>
      <c r="C139" s="129"/>
      <c r="D139" s="129"/>
      <c r="E139" s="117">
        <v>3000</v>
      </c>
    </row>
    <row r="140" spans="1:5" x14ac:dyDescent="0.3">
      <c r="A140" s="76" t="s">
        <v>224</v>
      </c>
      <c r="B140" s="129"/>
      <c r="C140" s="129"/>
      <c r="D140" s="129"/>
      <c r="E140" s="117">
        <v>100</v>
      </c>
    </row>
    <row r="141" spans="1:5" x14ac:dyDescent="0.3">
      <c r="A141" s="76" t="s">
        <v>225</v>
      </c>
      <c r="B141" s="129"/>
      <c r="C141" s="129"/>
      <c r="D141" s="129"/>
      <c r="E141" s="180">
        <v>100</v>
      </c>
    </row>
    <row r="142" spans="1:5" x14ac:dyDescent="0.3">
      <c r="A142" s="76" t="s">
        <v>407</v>
      </c>
      <c r="B142" s="129">
        <v>199.95</v>
      </c>
      <c r="C142" s="129">
        <v>199.95</v>
      </c>
      <c r="D142" s="129"/>
      <c r="E142" s="117"/>
    </row>
    <row r="143" spans="1:5" x14ac:dyDescent="0.3">
      <c r="A143" s="76" t="s">
        <v>246</v>
      </c>
      <c r="B143" s="129">
        <v>3258</v>
      </c>
      <c r="C143" s="129">
        <v>2715</v>
      </c>
      <c r="D143" s="129">
        <v>543</v>
      </c>
      <c r="E143" s="117"/>
    </row>
    <row r="144" spans="1:5" x14ac:dyDescent="0.3">
      <c r="A144" s="76" t="s">
        <v>226</v>
      </c>
      <c r="B144" s="129"/>
      <c r="C144" s="129"/>
      <c r="D144" s="129"/>
      <c r="E144" s="117">
        <v>100</v>
      </c>
    </row>
    <row r="145" spans="1:8" x14ac:dyDescent="0.3">
      <c r="A145" s="76" t="s">
        <v>227</v>
      </c>
      <c r="B145" s="129"/>
      <c r="C145" s="129"/>
      <c r="D145" s="129"/>
      <c r="E145" s="117">
        <v>250</v>
      </c>
      <c r="H145" s="166"/>
    </row>
    <row r="146" spans="1:8" x14ac:dyDescent="0.3">
      <c r="A146" s="76" t="s">
        <v>228</v>
      </c>
      <c r="B146" s="129"/>
      <c r="C146" s="129"/>
      <c r="D146" s="129"/>
      <c r="E146" s="117">
        <v>100</v>
      </c>
    </row>
    <row r="147" spans="1:8" x14ac:dyDescent="0.3">
      <c r="A147" s="171" t="s">
        <v>354</v>
      </c>
      <c r="B147" s="172">
        <v>20000</v>
      </c>
      <c r="C147" s="172">
        <v>20000</v>
      </c>
      <c r="D147" s="129"/>
      <c r="E147" s="117"/>
    </row>
    <row r="148" spans="1:8" x14ac:dyDescent="0.3">
      <c r="A148" s="114" t="s">
        <v>294</v>
      </c>
      <c r="B148" s="156">
        <f>SUM(B50:B147)</f>
        <v>52676.600000000006</v>
      </c>
      <c r="C148" s="156">
        <f>SUM(C51:C147)</f>
        <v>51422.46</v>
      </c>
      <c r="D148" s="156">
        <f>SUM(D51:D147)</f>
        <v>1254.1399999999999</v>
      </c>
      <c r="E148" s="156">
        <f>SUM(E51:E146)</f>
        <v>45037.5</v>
      </c>
    </row>
    <row r="149" spans="1:8" x14ac:dyDescent="0.3">
      <c r="A149" s="114"/>
      <c r="B149" s="156"/>
      <c r="C149" s="156"/>
      <c r="D149" s="156"/>
      <c r="E149" s="156"/>
    </row>
    <row r="150" spans="1:8" x14ac:dyDescent="0.3">
      <c r="A150" s="114"/>
      <c r="B150" s="156"/>
      <c r="C150" s="156"/>
      <c r="D150" s="156"/>
      <c r="E150" s="156"/>
    </row>
    <row r="151" spans="1:8" x14ac:dyDescent="0.3">
      <c r="A151" s="76"/>
      <c r="B151" s="129"/>
      <c r="C151" s="129"/>
      <c r="D151" s="129"/>
      <c r="E151" s="183"/>
    </row>
    <row r="152" spans="1:8" x14ac:dyDescent="0.3">
      <c r="A152" s="76"/>
      <c r="B152" s="129"/>
      <c r="C152" s="129"/>
      <c r="D152" s="129"/>
      <c r="E152" s="76"/>
    </row>
    <row r="153" spans="1:8" x14ac:dyDescent="0.3">
      <c r="A153" s="114" t="s">
        <v>229</v>
      </c>
      <c r="B153" s="129"/>
      <c r="C153" s="129"/>
      <c r="D153" s="129"/>
      <c r="E153" s="184"/>
    </row>
    <row r="154" spans="1:8" x14ac:dyDescent="0.3">
      <c r="A154" s="76" t="s">
        <v>31</v>
      </c>
      <c r="B154" s="129">
        <v>25.32</v>
      </c>
      <c r="C154" s="129">
        <v>25.32</v>
      </c>
      <c r="D154" s="129"/>
      <c r="E154" s="117">
        <v>200</v>
      </c>
    </row>
    <row r="155" spans="1:8" x14ac:dyDescent="0.3">
      <c r="A155" s="76" t="s">
        <v>231</v>
      </c>
      <c r="B155" s="129">
        <v>209.25</v>
      </c>
      <c r="C155" s="129">
        <v>209.25</v>
      </c>
      <c r="D155" s="129"/>
      <c r="E155" s="117"/>
    </row>
    <row r="156" spans="1:8" x14ac:dyDescent="0.3">
      <c r="A156" s="76" t="s">
        <v>252</v>
      </c>
      <c r="B156" s="129">
        <v>829.19</v>
      </c>
      <c r="C156" s="129">
        <v>829.19</v>
      </c>
      <c r="D156" s="129"/>
      <c r="E156" s="117"/>
    </row>
    <row r="157" spans="1:8" x14ac:dyDescent="0.3">
      <c r="A157" s="76" t="s">
        <v>402</v>
      </c>
      <c r="E157" s="77"/>
    </row>
    <row r="158" spans="1:8" x14ac:dyDescent="0.3">
      <c r="A158" s="76" t="s">
        <v>232</v>
      </c>
      <c r="B158" s="129"/>
      <c r="C158" s="129"/>
      <c r="D158" s="129"/>
      <c r="E158" s="117"/>
    </row>
    <row r="159" spans="1:8" x14ac:dyDescent="0.3">
      <c r="A159" s="76" t="s">
        <v>14</v>
      </c>
      <c r="B159" s="129"/>
      <c r="C159" s="129"/>
      <c r="D159" s="129"/>
      <c r="E159" s="117"/>
    </row>
    <row r="160" spans="1:8" x14ac:dyDescent="0.3">
      <c r="A160" s="76" t="s">
        <v>233</v>
      </c>
      <c r="B160" s="129"/>
      <c r="C160" s="129"/>
      <c r="D160" s="129"/>
      <c r="E160" s="117"/>
    </row>
    <row r="161" spans="1:5" x14ac:dyDescent="0.3">
      <c r="A161" s="76" t="s">
        <v>234</v>
      </c>
      <c r="B161" s="129"/>
      <c r="C161" s="129"/>
      <c r="D161" s="129"/>
      <c r="E161" s="117"/>
    </row>
    <row r="162" spans="1:5" x14ac:dyDescent="0.3">
      <c r="A162" s="76" t="s">
        <v>235</v>
      </c>
      <c r="B162" s="129">
        <v>531.34</v>
      </c>
      <c r="C162" s="129">
        <v>531.34</v>
      </c>
      <c r="D162" s="129"/>
      <c r="E162" s="117"/>
    </row>
    <row r="163" spans="1:5" x14ac:dyDescent="0.3">
      <c r="A163" s="76" t="s">
        <v>248</v>
      </c>
      <c r="B163" s="129">
        <v>1014.73</v>
      </c>
      <c r="C163" s="129">
        <v>956.41</v>
      </c>
      <c r="D163" s="129">
        <v>58.32</v>
      </c>
      <c r="E163" s="117"/>
    </row>
    <row r="164" spans="1:5" x14ac:dyDescent="0.3">
      <c r="A164" s="76" t="s">
        <v>329</v>
      </c>
      <c r="B164" s="129">
        <v>1200</v>
      </c>
      <c r="C164" s="129">
        <v>1200</v>
      </c>
      <c r="D164" s="129"/>
      <c r="E164" s="117"/>
    </row>
    <row r="165" spans="1:5" x14ac:dyDescent="0.3">
      <c r="A165" s="76" t="s">
        <v>412</v>
      </c>
      <c r="B165" s="129">
        <v>188.84</v>
      </c>
      <c r="C165" s="129">
        <v>188.84</v>
      </c>
      <c r="D165" s="129"/>
      <c r="E165" s="117"/>
    </row>
    <row r="166" spans="1:5" x14ac:dyDescent="0.3">
      <c r="A166" s="76" t="s">
        <v>236</v>
      </c>
      <c r="B166" s="129"/>
      <c r="C166" s="129"/>
      <c r="D166" s="129"/>
      <c r="E166" s="117"/>
    </row>
    <row r="167" spans="1:5" x14ac:dyDescent="0.3">
      <c r="A167" s="76" t="s">
        <v>247</v>
      </c>
      <c r="B167" s="129">
        <v>130.44999999999999</v>
      </c>
      <c r="C167" s="129">
        <v>130.44999999999999</v>
      </c>
      <c r="D167" s="129"/>
      <c r="E167" s="117"/>
    </row>
    <row r="168" spans="1:5" x14ac:dyDescent="0.3">
      <c r="A168" s="76" t="s">
        <v>251</v>
      </c>
      <c r="B168" s="129">
        <v>34.200000000000003</v>
      </c>
      <c r="C168" s="129">
        <v>34.200000000000003</v>
      </c>
      <c r="D168" s="129"/>
      <c r="E168" s="117"/>
    </row>
    <row r="169" spans="1:5" x14ac:dyDescent="0.3">
      <c r="A169" s="76"/>
      <c r="B169" s="129"/>
      <c r="C169" s="129"/>
      <c r="D169" s="129"/>
      <c r="E169" s="117"/>
    </row>
    <row r="170" spans="1:5" x14ac:dyDescent="0.3">
      <c r="A170" s="76"/>
      <c r="B170" s="129"/>
      <c r="C170" s="107"/>
      <c r="D170" s="107"/>
      <c r="E170" s="117"/>
    </row>
    <row r="171" spans="1:5" x14ac:dyDescent="0.3">
      <c r="A171" s="98" t="s">
        <v>297</v>
      </c>
      <c r="B171" s="156">
        <f>SUM(B148:B168)</f>
        <v>56839.92</v>
      </c>
      <c r="C171" s="156">
        <f t="shared" ref="C171:E171" si="0">SUM(C148:C169)</f>
        <v>55527.459999999992</v>
      </c>
      <c r="D171" s="156">
        <f t="shared" si="0"/>
        <v>1312.4599999999998</v>
      </c>
      <c r="E171" s="156">
        <f t="shared" si="0"/>
        <v>45237.5</v>
      </c>
    </row>
    <row r="172" spans="1:5" x14ac:dyDescent="0.3">
      <c r="A172" s="107"/>
      <c r="B172" s="107"/>
      <c r="C172" s="107"/>
      <c r="D172" s="107"/>
    </row>
    <row r="173" spans="1:5" x14ac:dyDescent="0.3">
      <c r="A173" s="107"/>
      <c r="B173" s="107"/>
      <c r="C173" s="107"/>
      <c r="D173" s="157" t="s">
        <v>296</v>
      </c>
      <c r="E173" s="151">
        <v>45238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8A13-78C4-4BE7-A4FF-4CD59B45EA02}">
  <dimension ref="A1:G67"/>
  <sheetViews>
    <sheetView topLeftCell="A11" workbookViewId="0">
      <selection activeCell="C51" sqref="C51"/>
    </sheetView>
  </sheetViews>
  <sheetFormatPr defaultRowHeight="14.4" x14ac:dyDescent="0.3"/>
  <cols>
    <col min="1" max="1" width="44.88671875" customWidth="1"/>
    <col min="2" max="2" width="14.6640625" customWidth="1"/>
    <col min="3" max="3" width="26.6640625" customWidth="1"/>
    <col min="7" max="7" width="10.109375" bestFit="1" customWidth="1"/>
  </cols>
  <sheetData>
    <row r="1" spans="1:3" x14ac:dyDescent="0.3">
      <c r="A1" s="1" t="s">
        <v>39</v>
      </c>
      <c r="B1" s="2"/>
    </row>
    <row r="2" spans="1:3" x14ac:dyDescent="0.3">
      <c r="A2" s="3">
        <v>45627</v>
      </c>
      <c r="B2" s="2"/>
    </row>
    <row r="3" spans="1:3" x14ac:dyDescent="0.3">
      <c r="A3" s="16" t="s">
        <v>0</v>
      </c>
      <c r="B3" s="4" t="s">
        <v>1</v>
      </c>
      <c r="C3" s="5"/>
    </row>
    <row r="4" spans="1:3" x14ac:dyDescent="0.3">
      <c r="A4" s="45"/>
      <c r="B4" s="131"/>
      <c r="C4" s="8"/>
    </row>
    <row r="5" spans="1:3" x14ac:dyDescent="0.3">
      <c r="A5" s="174"/>
      <c r="B5" s="173"/>
      <c r="C5" s="8"/>
    </row>
    <row r="6" spans="1:3" x14ac:dyDescent="0.3">
      <c r="A6" s="13"/>
      <c r="B6" s="175">
        <f>SUM(B4:B5)</f>
        <v>0</v>
      </c>
      <c r="C6" s="15"/>
    </row>
    <row r="7" spans="1:3" x14ac:dyDescent="0.3">
      <c r="A7" s="13"/>
      <c r="B7" s="14"/>
      <c r="C7" s="15"/>
    </row>
    <row r="8" spans="1:3" x14ac:dyDescent="0.3">
      <c r="A8" s="16" t="s">
        <v>4</v>
      </c>
      <c r="B8" s="17"/>
      <c r="C8" s="11"/>
    </row>
    <row r="9" spans="1:3" x14ac:dyDescent="0.3">
      <c r="A9" s="11" t="s">
        <v>415</v>
      </c>
      <c r="B9" s="9">
        <v>50</v>
      </c>
      <c r="C9" s="11" t="s">
        <v>3</v>
      </c>
    </row>
    <row r="10" spans="1:3" x14ac:dyDescent="0.3">
      <c r="A10" s="11" t="s">
        <v>423</v>
      </c>
      <c r="B10" s="18">
        <v>18</v>
      </c>
      <c r="C10" s="8" t="s">
        <v>3</v>
      </c>
    </row>
    <row r="11" spans="1:3" x14ac:dyDescent="0.3">
      <c r="A11" s="11" t="s">
        <v>421</v>
      </c>
      <c r="B11" s="18">
        <v>25</v>
      </c>
      <c r="C11" s="8" t="s">
        <v>3</v>
      </c>
    </row>
    <row r="12" spans="1:3" x14ac:dyDescent="0.3">
      <c r="A12" s="11" t="s">
        <v>416</v>
      </c>
      <c r="B12" s="18">
        <v>1650</v>
      </c>
      <c r="C12" s="8" t="s">
        <v>417</v>
      </c>
    </row>
    <row r="13" spans="1:3" x14ac:dyDescent="0.3">
      <c r="A13" s="11" t="s">
        <v>422</v>
      </c>
      <c r="B13" s="18">
        <v>1056</v>
      </c>
      <c r="C13" s="8" t="s">
        <v>3</v>
      </c>
    </row>
    <row r="14" spans="1:3" x14ac:dyDescent="0.3">
      <c r="A14" s="11" t="s">
        <v>418</v>
      </c>
      <c r="B14" s="18">
        <v>190</v>
      </c>
      <c r="C14" s="8" t="s">
        <v>3</v>
      </c>
    </row>
    <row r="15" spans="1:3" x14ac:dyDescent="0.3">
      <c r="A15" s="11" t="s">
        <v>5</v>
      </c>
      <c r="B15" s="18">
        <v>1286.1400000000001</v>
      </c>
      <c r="C15" s="11" t="s">
        <v>3</v>
      </c>
    </row>
    <row r="16" spans="1:3" x14ac:dyDescent="0.3">
      <c r="A16" s="11" t="s">
        <v>6</v>
      </c>
      <c r="B16" s="18">
        <v>66.38</v>
      </c>
      <c r="C16" s="11" t="s">
        <v>3</v>
      </c>
    </row>
    <row r="17" spans="1:3" x14ac:dyDescent="0.3">
      <c r="A17" s="11" t="s">
        <v>7</v>
      </c>
      <c r="B17" s="18">
        <v>35</v>
      </c>
      <c r="C17" s="8" t="s">
        <v>3</v>
      </c>
    </row>
    <row r="18" spans="1:3" x14ac:dyDescent="0.3">
      <c r="A18" s="11" t="s">
        <v>414</v>
      </c>
      <c r="B18" s="18">
        <v>15.59</v>
      </c>
      <c r="C18" s="8" t="s">
        <v>3</v>
      </c>
    </row>
    <row r="19" spans="1:3" x14ac:dyDescent="0.3">
      <c r="A19" s="11" t="s">
        <v>425</v>
      </c>
      <c r="B19" s="18">
        <v>273.92</v>
      </c>
      <c r="C19" s="8" t="s">
        <v>3</v>
      </c>
    </row>
    <row r="20" spans="1:3" x14ac:dyDescent="0.3">
      <c r="A20" s="11" t="s">
        <v>426</v>
      </c>
      <c r="B20" s="18">
        <v>64.13</v>
      </c>
      <c r="C20" s="8" t="s">
        <v>427</v>
      </c>
    </row>
    <row r="21" spans="1:3" x14ac:dyDescent="0.3">
      <c r="A21" s="21" t="s">
        <v>431</v>
      </c>
      <c r="B21" s="18">
        <v>20.98</v>
      </c>
      <c r="C21" s="11" t="s">
        <v>3</v>
      </c>
    </row>
    <row r="22" spans="1:3" x14ac:dyDescent="0.3">
      <c r="A22" s="21" t="s">
        <v>432</v>
      </c>
      <c r="B22" s="18">
        <v>637.88</v>
      </c>
      <c r="C22" s="11" t="s">
        <v>3</v>
      </c>
    </row>
    <row r="23" spans="1:3" x14ac:dyDescent="0.3">
      <c r="A23" s="21"/>
      <c r="B23" s="65">
        <f>SUM(B9:B22)</f>
        <v>5389.02</v>
      </c>
    </row>
    <row r="24" spans="1:3" x14ac:dyDescent="0.3">
      <c r="B24" s="22"/>
    </row>
    <row r="25" spans="1:3" ht="15" thickBot="1" x14ac:dyDescent="0.35">
      <c r="B25" s="22"/>
    </row>
    <row r="26" spans="1:3" ht="15" thickBot="1" x14ac:dyDescent="0.35">
      <c r="A26" s="55" t="s">
        <v>397</v>
      </c>
      <c r="B26" s="23"/>
      <c r="C26" s="24"/>
    </row>
    <row r="27" spans="1:3" ht="15" thickBot="1" x14ac:dyDescent="0.35">
      <c r="A27" s="25" t="s">
        <v>9</v>
      </c>
      <c r="B27" s="67">
        <v>26573.74</v>
      </c>
      <c r="C27" s="24"/>
    </row>
    <row r="28" spans="1:3" ht="15" thickBot="1" x14ac:dyDescent="0.35">
      <c r="A28" s="58" t="s">
        <v>10</v>
      </c>
      <c r="B28" s="56">
        <v>20282.27</v>
      </c>
      <c r="C28" s="24"/>
    </row>
    <row r="29" spans="1:3" ht="15" thickBot="1" x14ac:dyDescent="0.35">
      <c r="A29" s="50" t="s">
        <v>11</v>
      </c>
      <c r="B29" s="57">
        <f>SUM(B27:B28)</f>
        <v>46856.01</v>
      </c>
      <c r="C29" s="24"/>
    </row>
    <row r="30" spans="1:3" ht="15" thickBot="1" x14ac:dyDescent="0.35">
      <c r="A30" s="52"/>
      <c r="B30" s="26"/>
      <c r="C30" s="24"/>
    </row>
    <row r="31" spans="1:3" ht="15" thickBot="1" x14ac:dyDescent="0.35">
      <c r="A31" s="27" t="s">
        <v>292</v>
      </c>
      <c r="C31" s="24"/>
    </row>
    <row r="32" spans="1:3" ht="15" thickBot="1" x14ac:dyDescent="0.35">
      <c r="A32" s="165" t="s">
        <v>12</v>
      </c>
      <c r="B32" s="28">
        <v>82624.53</v>
      </c>
      <c r="C32" s="24"/>
    </row>
    <row r="33" spans="1:3" x14ac:dyDescent="0.3">
      <c r="A33" s="162"/>
      <c r="B33" s="163"/>
      <c r="C33" s="24"/>
    </row>
    <row r="34" spans="1:3" x14ac:dyDescent="0.3">
      <c r="A34" s="162"/>
      <c r="B34" s="163"/>
      <c r="C34" s="24"/>
    </row>
    <row r="35" spans="1:3" x14ac:dyDescent="0.3">
      <c r="A35" s="164"/>
      <c r="B35" s="2"/>
      <c r="C35" s="29"/>
    </row>
    <row r="36" spans="1:3" x14ac:dyDescent="0.3">
      <c r="A36" s="51" t="s">
        <v>13</v>
      </c>
      <c r="B36" s="11"/>
      <c r="C36" s="29"/>
    </row>
    <row r="37" spans="1:3" x14ac:dyDescent="0.3">
      <c r="A37" s="48" t="s">
        <v>14</v>
      </c>
      <c r="B37" s="30">
        <v>754.26</v>
      </c>
      <c r="C37" s="29"/>
    </row>
    <row r="38" spans="1:3" x14ac:dyDescent="0.3">
      <c r="A38" s="49" t="s">
        <v>15</v>
      </c>
      <c r="B38" s="31">
        <v>12482.69</v>
      </c>
      <c r="C38" s="29"/>
    </row>
    <row r="39" spans="1:3" x14ac:dyDescent="0.3">
      <c r="A39" s="49" t="s">
        <v>16</v>
      </c>
      <c r="B39" s="31">
        <v>10265.98</v>
      </c>
      <c r="C39" s="29"/>
    </row>
    <row r="40" spans="1:3" x14ac:dyDescent="0.3">
      <c r="A40" s="48" t="s">
        <v>17</v>
      </c>
      <c r="B40" s="32">
        <v>757.5</v>
      </c>
      <c r="C40" s="33"/>
    </row>
    <row r="41" spans="1:3" x14ac:dyDescent="0.3">
      <c r="A41" s="49" t="s">
        <v>18</v>
      </c>
      <c r="B41" s="34">
        <v>533.09</v>
      </c>
      <c r="C41" s="33"/>
    </row>
    <row r="42" spans="1:3" x14ac:dyDescent="0.3">
      <c r="A42" s="48" t="s">
        <v>19</v>
      </c>
      <c r="B42" s="34">
        <v>0</v>
      </c>
      <c r="C42" s="33"/>
    </row>
    <row r="43" spans="1:3" x14ac:dyDescent="0.3">
      <c r="A43" s="48" t="s">
        <v>20</v>
      </c>
      <c r="B43" s="35">
        <v>3964.58</v>
      </c>
      <c r="C43" s="181" t="s">
        <v>327</v>
      </c>
    </row>
    <row r="44" spans="1:3" x14ac:dyDescent="0.3">
      <c r="A44" s="48" t="s">
        <v>23</v>
      </c>
      <c r="B44" s="34">
        <v>199.7</v>
      </c>
      <c r="C44" s="36" t="s">
        <v>36</v>
      </c>
    </row>
    <row r="45" spans="1:3" x14ac:dyDescent="0.3">
      <c r="A45" s="48" t="s">
        <v>24</v>
      </c>
      <c r="B45" s="34">
        <v>382.63</v>
      </c>
      <c r="C45" s="33"/>
    </row>
    <row r="46" spans="1:3" x14ac:dyDescent="0.3">
      <c r="A46" s="48" t="s">
        <v>25</v>
      </c>
      <c r="B46" s="34">
        <v>115.45</v>
      </c>
      <c r="C46" s="33"/>
    </row>
    <row r="47" spans="1:3" x14ac:dyDescent="0.3">
      <c r="A47" s="48" t="s">
        <v>320</v>
      </c>
      <c r="B47" s="34">
        <v>2479.84</v>
      </c>
      <c r="C47" s="33"/>
    </row>
    <row r="48" spans="1:3" x14ac:dyDescent="0.3">
      <c r="A48" s="11" t="s">
        <v>316</v>
      </c>
      <c r="B48" s="34">
        <v>71.41</v>
      </c>
      <c r="C48" s="33" t="s">
        <v>287</v>
      </c>
    </row>
    <row r="49" spans="1:7" x14ac:dyDescent="0.3">
      <c r="A49" s="11" t="s">
        <v>317</v>
      </c>
      <c r="B49" s="34">
        <v>720</v>
      </c>
      <c r="C49" s="33" t="s">
        <v>424</v>
      </c>
    </row>
    <row r="50" spans="1:7" x14ac:dyDescent="0.3">
      <c r="A50" s="11" t="s">
        <v>318</v>
      </c>
      <c r="B50" s="34">
        <v>0</v>
      </c>
      <c r="C50" s="33"/>
    </row>
    <row r="51" spans="1:7" x14ac:dyDescent="0.3">
      <c r="A51" s="11" t="s">
        <v>319</v>
      </c>
      <c r="B51" s="34">
        <v>0</v>
      </c>
      <c r="C51" s="33"/>
      <c r="G51" s="2"/>
    </row>
    <row r="52" spans="1:7" x14ac:dyDescent="0.3">
      <c r="A52" s="11" t="s">
        <v>30</v>
      </c>
      <c r="B52" s="34">
        <v>6000</v>
      </c>
      <c r="C52" s="33"/>
      <c r="G52" s="37"/>
    </row>
    <row r="53" spans="1:7" x14ac:dyDescent="0.3">
      <c r="A53" s="11" t="s">
        <v>31</v>
      </c>
      <c r="B53" s="62">
        <v>585</v>
      </c>
      <c r="C53" s="38"/>
      <c r="G53" s="2"/>
    </row>
    <row r="54" spans="1:7" x14ac:dyDescent="0.3">
      <c r="A54" s="11" t="s">
        <v>273</v>
      </c>
      <c r="B54" s="61">
        <v>106.68</v>
      </c>
      <c r="C54" s="38"/>
    </row>
    <row r="55" spans="1:7" x14ac:dyDescent="0.3">
      <c r="A55" s="11" t="s">
        <v>33</v>
      </c>
      <c r="B55" s="62">
        <v>123.54</v>
      </c>
      <c r="C55" s="38"/>
    </row>
    <row r="56" spans="1:7" ht="15" thickBot="1" x14ac:dyDescent="0.35">
      <c r="A56" s="39" t="s">
        <v>34</v>
      </c>
      <c r="B56" s="185">
        <v>31613.19</v>
      </c>
      <c r="C56" s="33"/>
    </row>
    <row r="57" spans="1:7" x14ac:dyDescent="0.3">
      <c r="A57" s="39"/>
      <c r="B57" s="40"/>
      <c r="C57" s="33"/>
      <c r="G57" s="2"/>
    </row>
    <row r="58" spans="1:7" x14ac:dyDescent="0.3">
      <c r="A58" s="1" t="s">
        <v>419</v>
      </c>
      <c r="C58" s="2"/>
    </row>
    <row r="59" spans="1:7" x14ac:dyDescent="0.3">
      <c r="A59" s="1" t="s">
        <v>420</v>
      </c>
    </row>
    <row r="61" spans="1:7" x14ac:dyDescent="0.3">
      <c r="A61" s="41" t="s">
        <v>37</v>
      </c>
      <c r="B61" s="6"/>
      <c r="C61" s="21"/>
    </row>
    <row r="62" spans="1:7" x14ac:dyDescent="0.3">
      <c r="A62" s="42" t="s">
        <v>429</v>
      </c>
      <c r="C62" s="43"/>
    </row>
    <row r="63" spans="1:7" x14ac:dyDescent="0.3">
      <c r="A63" s="42" t="s">
        <v>430</v>
      </c>
      <c r="C63" s="43"/>
    </row>
    <row r="64" spans="1:7" x14ac:dyDescent="0.3">
      <c r="A64" s="42" t="s">
        <v>428</v>
      </c>
      <c r="C64" s="43"/>
    </row>
    <row r="65" spans="1:3" x14ac:dyDescent="0.3">
      <c r="A65" s="42"/>
      <c r="C65" s="43"/>
    </row>
    <row r="66" spans="1:3" x14ac:dyDescent="0.3">
      <c r="A66" s="42"/>
      <c r="C66" s="43"/>
    </row>
    <row r="67" spans="1:3" x14ac:dyDescent="0.3">
      <c r="A67" s="63"/>
      <c r="B67" s="10"/>
      <c r="C67" s="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0480-C6AC-4ADC-9F07-05B3E16F7E66}">
  <dimension ref="A1:M173"/>
  <sheetViews>
    <sheetView workbookViewId="0">
      <selection activeCell="F15" sqref="F15"/>
    </sheetView>
  </sheetViews>
  <sheetFormatPr defaultRowHeight="14.4" x14ac:dyDescent="0.3"/>
  <cols>
    <col min="1" max="1" width="29.5546875" customWidth="1"/>
    <col min="2" max="2" width="11.33203125" customWidth="1"/>
    <col min="3" max="3" width="12.33203125" customWidth="1"/>
    <col min="5" max="5" width="11.109375" customWidth="1"/>
    <col min="7" max="7" width="13.5546875" customWidth="1"/>
    <col min="11" max="11" width="10.44140625" bestFit="1" customWidth="1"/>
    <col min="12" max="12" width="10.88671875" customWidth="1"/>
  </cols>
  <sheetData>
    <row r="1" spans="1:13" x14ac:dyDescent="0.3">
      <c r="A1" s="69" t="s">
        <v>434</v>
      </c>
      <c r="B1" s="127"/>
      <c r="C1" s="128"/>
      <c r="D1" s="128"/>
      <c r="G1" s="114" t="s">
        <v>267</v>
      </c>
      <c r="H1" s="76"/>
      <c r="I1" s="76"/>
      <c r="J1" s="76"/>
      <c r="K1" s="138"/>
      <c r="L1" s="145">
        <v>105081.85</v>
      </c>
      <c r="M1" t="s">
        <v>433</v>
      </c>
    </row>
    <row r="2" spans="1:13" x14ac:dyDescent="0.3">
      <c r="A2" s="69"/>
      <c r="B2" s="127"/>
      <c r="C2" s="128"/>
      <c r="D2" s="128"/>
      <c r="G2" s="76"/>
      <c r="H2" s="76"/>
      <c r="I2" s="76"/>
      <c r="J2" s="76"/>
      <c r="K2" s="138"/>
      <c r="L2" s="106"/>
    </row>
    <row r="3" spans="1:13" x14ac:dyDescent="0.3">
      <c r="A3" s="70" t="s">
        <v>109</v>
      </c>
      <c r="B3" s="71"/>
      <c r="C3" s="128"/>
      <c r="D3" s="128"/>
      <c r="E3" s="76"/>
      <c r="G3" s="76" t="s">
        <v>268</v>
      </c>
      <c r="H3" s="76"/>
      <c r="I3" s="76"/>
      <c r="J3" s="76"/>
      <c r="K3" s="138"/>
      <c r="L3" s="146">
        <f>SUM(B31)</f>
        <v>72733.03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>
        <f>SUM(L1:L3)</f>
        <v>177814.88</v>
      </c>
    </row>
    <row r="5" spans="1:13" x14ac:dyDescent="0.3">
      <c r="A5" s="76" t="s">
        <v>111</v>
      </c>
      <c r="B5" s="71">
        <v>26.66</v>
      </c>
      <c r="C5" s="128"/>
      <c r="D5" s="128"/>
      <c r="G5" s="76"/>
      <c r="H5" s="76"/>
      <c r="I5" s="76"/>
      <c r="J5" s="76"/>
      <c r="K5" s="138"/>
      <c r="L5" s="106"/>
    </row>
    <row r="6" spans="1:13" x14ac:dyDescent="0.3">
      <c r="A6" s="76" t="s">
        <v>112</v>
      </c>
      <c r="B6" s="71">
        <v>26.66</v>
      </c>
      <c r="C6" s="128"/>
      <c r="D6" s="128"/>
      <c r="G6" s="76" t="s">
        <v>269</v>
      </c>
      <c r="H6" s="76"/>
      <c r="I6" s="76"/>
      <c r="J6" s="76"/>
      <c r="K6" s="138"/>
      <c r="L6" s="146">
        <f>SUM(B171)</f>
        <v>62228.939999999988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ht="15" thickBot="1" x14ac:dyDescent="0.35">
      <c r="A8" s="76" t="s">
        <v>250</v>
      </c>
      <c r="B8" s="71">
        <v>1000</v>
      </c>
      <c r="C8" s="128"/>
      <c r="D8" s="128"/>
      <c r="G8" s="114" t="s">
        <v>438</v>
      </c>
      <c r="H8" s="114"/>
      <c r="I8" s="114"/>
      <c r="J8" s="114"/>
      <c r="K8" s="139"/>
      <c r="L8" s="176">
        <f>SUM(L4-L6)</f>
        <v>115585.94000000002</v>
      </c>
    </row>
    <row r="9" spans="1:13" ht="15" thickTop="1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x14ac:dyDescent="0.3">
      <c r="A10" s="76" t="s">
        <v>117</v>
      </c>
      <c r="B10" s="71"/>
      <c r="C10" s="128"/>
      <c r="D10" s="128"/>
      <c r="G10" s="114" t="s">
        <v>259</v>
      </c>
      <c r="H10" s="114"/>
      <c r="I10" s="114"/>
      <c r="J10" s="114"/>
      <c r="K10" s="138"/>
      <c r="L10" s="106"/>
    </row>
    <row r="11" spans="1:13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76"/>
      <c r="L11" s="106"/>
    </row>
    <row r="12" spans="1:13" x14ac:dyDescent="0.3">
      <c r="A12" s="76" t="s">
        <v>119</v>
      </c>
      <c r="B12" s="71"/>
      <c r="C12" s="128"/>
      <c r="D12" s="128"/>
      <c r="G12" s="76" t="s">
        <v>266</v>
      </c>
      <c r="H12" s="76"/>
      <c r="I12" s="76"/>
      <c r="J12" s="76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141" t="s">
        <v>435</v>
      </c>
      <c r="H13" s="76" t="s">
        <v>260</v>
      </c>
      <c r="I13" s="76"/>
      <c r="J13" s="76"/>
      <c r="K13" s="138"/>
      <c r="L13" s="106">
        <v>20452.09</v>
      </c>
    </row>
    <row r="14" spans="1:13" x14ac:dyDescent="0.3">
      <c r="A14" s="76" t="s">
        <v>122</v>
      </c>
      <c r="B14" s="71">
        <v>58.73</v>
      </c>
      <c r="C14" s="128"/>
      <c r="D14" s="128"/>
      <c r="G14" s="141" t="s">
        <v>436</v>
      </c>
      <c r="H14" s="76" t="s">
        <v>261</v>
      </c>
      <c r="I14" s="76"/>
      <c r="J14" s="76"/>
      <c r="K14" s="138"/>
      <c r="L14" s="106">
        <v>20297.830000000002</v>
      </c>
    </row>
    <row r="15" spans="1:13" x14ac:dyDescent="0.3">
      <c r="A15" s="76" t="s">
        <v>124</v>
      </c>
      <c r="B15" s="71"/>
      <c r="C15" s="128"/>
      <c r="D15" s="128"/>
      <c r="G15" s="141" t="s">
        <v>337</v>
      </c>
      <c r="H15" s="76" t="s">
        <v>262</v>
      </c>
      <c r="I15" s="76"/>
      <c r="J15" s="76"/>
      <c r="K15" s="138"/>
      <c r="L15" s="146">
        <v>82624.53</v>
      </c>
    </row>
    <row r="16" spans="1:13" x14ac:dyDescent="0.3">
      <c r="A16" s="76" t="s">
        <v>125</v>
      </c>
      <c r="B16" s="71"/>
      <c r="C16" s="128"/>
      <c r="D16" s="128"/>
      <c r="G16" s="76"/>
      <c r="H16" s="76"/>
      <c r="I16" s="76"/>
      <c r="J16" s="76"/>
      <c r="K16" s="138"/>
      <c r="L16" s="145">
        <f>SUM(L13:L15)</f>
        <v>123374.45</v>
      </c>
    </row>
    <row r="17" spans="1:12" x14ac:dyDescent="0.3">
      <c r="A17" s="76" t="s">
        <v>127</v>
      </c>
      <c r="B17" s="71"/>
      <c r="C17" s="128"/>
      <c r="D17" s="128"/>
      <c r="G17" s="76"/>
      <c r="H17" s="76"/>
      <c r="I17" s="76"/>
      <c r="J17" s="76"/>
      <c r="K17" s="138"/>
      <c r="L17" s="138"/>
    </row>
    <row r="18" spans="1:12" x14ac:dyDescent="0.3">
      <c r="A18" s="76" t="s">
        <v>14</v>
      </c>
      <c r="B18" s="71"/>
      <c r="C18" s="128"/>
      <c r="D18" s="128"/>
      <c r="G18" s="76" t="s">
        <v>263</v>
      </c>
      <c r="H18" s="76"/>
      <c r="I18" s="76"/>
      <c r="J18" s="76"/>
      <c r="K18" s="137">
        <v>2367</v>
      </c>
      <c r="L18" s="135">
        <v>52.5</v>
      </c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7">
        <v>2397</v>
      </c>
      <c r="L19" s="135">
        <v>531.34</v>
      </c>
    </row>
    <row r="20" spans="1:12" x14ac:dyDescent="0.3">
      <c r="A20" s="76" t="s">
        <v>129</v>
      </c>
      <c r="B20" s="71">
        <v>1425</v>
      </c>
      <c r="C20" s="128"/>
      <c r="D20" s="128"/>
      <c r="G20" s="76"/>
      <c r="H20" s="76"/>
      <c r="I20" s="76"/>
      <c r="J20" s="76"/>
      <c r="K20" s="137">
        <v>2411</v>
      </c>
      <c r="L20" s="167">
        <v>400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2412</v>
      </c>
      <c r="L21" s="167">
        <v>900</v>
      </c>
    </row>
    <row r="22" spans="1:12" x14ac:dyDescent="0.3">
      <c r="A22" s="76" t="s">
        <v>131</v>
      </c>
      <c r="B22" s="71"/>
      <c r="C22" s="128"/>
      <c r="D22" s="128"/>
      <c r="G22" s="76"/>
      <c r="H22" s="76"/>
      <c r="I22" s="76"/>
      <c r="J22" s="76"/>
      <c r="K22" s="137">
        <v>2416</v>
      </c>
      <c r="L22" s="135">
        <v>250</v>
      </c>
    </row>
    <row r="23" spans="1:12" x14ac:dyDescent="0.3">
      <c r="A23" s="76" t="s">
        <v>133</v>
      </c>
      <c r="B23" s="71">
        <v>2825</v>
      </c>
      <c r="C23" s="128"/>
      <c r="D23" s="128"/>
      <c r="G23" s="76"/>
      <c r="H23" s="76"/>
      <c r="I23" s="76"/>
      <c r="J23" s="76"/>
      <c r="K23" s="137">
        <v>2418</v>
      </c>
      <c r="L23" s="135">
        <v>18</v>
      </c>
    </row>
    <row r="24" spans="1:12" x14ac:dyDescent="0.3">
      <c r="A24" s="76" t="s">
        <v>135</v>
      </c>
      <c r="B24" s="71"/>
      <c r="C24" s="128"/>
      <c r="D24" s="128"/>
      <c r="G24" s="76"/>
      <c r="H24" s="76"/>
      <c r="I24" s="76"/>
      <c r="J24" s="76"/>
      <c r="K24" s="137">
        <v>2424</v>
      </c>
      <c r="L24" s="170">
        <v>7.65</v>
      </c>
    </row>
    <row r="25" spans="1:12" x14ac:dyDescent="0.3">
      <c r="A25" s="98" t="s">
        <v>137</v>
      </c>
      <c r="B25" s="99">
        <f>SUM(B5:B23)</f>
        <v>7495.0300000000007</v>
      </c>
      <c r="C25" s="128"/>
      <c r="D25" s="128"/>
      <c r="G25" s="76"/>
      <c r="H25" s="76"/>
      <c r="I25" s="76"/>
      <c r="J25" s="76"/>
      <c r="K25" s="137">
        <v>2429</v>
      </c>
      <c r="L25" s="170">
        <v>240</v>
      </c>
    </row>
    <row r="26" spans="1:12" x14ac:dyDescent="0.3">
      <c r="A26" s="98" t="s">
        <v>139</v>
      </c>
      <c r="B26" s="102"/>
      <c r="C26" s="128"/>
      <c r="D26" s="128"/>
      <c r="K26" s="137">
        <v>2430</v>
      </c>
      <c r="L26" s="167">
        <v>50</v>
      </c>
    </row>
    <row r="27" spans="1:12" x14ac:dyDescent="0.3">
      <c r="A27" s="76" t="s">
        <v>141</v>
      </c>
      <c r="B27" s="71">
        <v>22619</v>
      </c>
      <c r="C27" s="128"/>
      <c r="D27" s="128"/>
      <c r="K27" s="137">
        <v>2431</v>
      </c>
      <c r="L27" s="135">
        <v>18</v>
      </c>
    </row>
    <row r="28" spans="1:12" x14ac:dyDescent="0.3">
      <c r="A28" s="76" t="s">
        <v>142</v>
      </c>
      <c r="B28" s="71">
        <v>22619</v>
      </c>
      <c r="C28" s="128"/>
      <c r="D28" s="128"/>
      <c r="K28" s="137">
        <v>2431</v>
      </c>
      <c r="L28" s="135">
        <v>25</v>
      </c>
    </row>
    <row r="29" spans="1:12" x14ac:dyDescent="0.3">
      <c r="A29" s="76" t="s">
        <v>144</v>
      </c>
      <c r="B29" s="71">
        <v>20000</v>
      </c>
      <c r="C29" s="71"/>
      <c r="D29" s="128"/>
      <c r="K29" s="137">
        <v>2432</v>
      </c>
      <c r="L29" s="135">
        <v>1650</v>
      </c>
    </row>
    <row r="30" spans="1:12" x14ac:dyDescent="0.3">
      <c r="A30" s="76" t="s">
        <v>145</v>
      </c>
      <c r="B30" s="71"/>
      <c r="C30" s="128"/>
      <c r="D30" s="128"/>
      <c r="G30" s="76"/>
      <c r="H30" s="76"/>
      <c r="I30" s="76"/>
      <c r="J30" s="76"/>
      <c r="K30" s="137">
        <v>2433</v>
      </c>
      <c r="L30" s="135">
        <v>1056</v>
      </c>
    </row>
    <row r="31" spans="1:12" x14ac:dyDescent="0.3">
      <c r="A31" s="98" t="s">
        <v>136</v>
      </c>
      <c r="B31" s="99">
        <f>SUM(B25:B29)</f>
        <v>72733.03</v>
      </c>
      <c r="C31" s="128"/>
      <c r="D31" s="128"/>
      <c r="G31" s="76"/>
      <c r="H31" s="76"/>
      <c r="I31" s="76"/>
      <c r="J31" s="76"/>
      <c r="K31" s="137">
        <v>2434</v>
      </c>
      <c r="L31" s="170">
        <v>190</v>
      </c>
    </row>
    <row r="32" spans="1:12" x14ac:dyDescent="0.3">
      <c r="B32" s="71"/>
      <c r="C32" s="128"/>
      <c r="D32" s="128"/>
      <c r="G32" s="76"/>
      <c r="H32" s="76"/>
      <c r="I32" s="76"/>
      <c r="J32" s="76"/>
      <c r="K32" s="137">
        <v>2435</v>
      </c>
      <c r="L32" s="170">
        <v>1387.52</v>
      </c>
    </row>
    <row r="33" spans="2:12" x14ac:dyDescent="0.3">
      <c r="B33" s="71"/>
      <c r="C33" s="128"/>
      <c r="D33" s="128"/>
      <c r="G33" s="76"/>
      <c r="H33" s="76"/>
      <c r="I33" s="76"/>
      <c r="J33" s="76"/>
      <c r="K33" s="137">
        <v>2436</v>
      </c>
      <c r="L33" s="170">
        <v>15.59</v>
      </c>
    </row>
    <row r="34" spans="2:12" x14ac:dyDescent="0.3">
      <c r="B34" s="71"/>
      <c r="C34" s="128"/>
      <c r="D34" s="128"/>
      <c r="G34" s="76"/>
      <c r="H34" s="76"/>
      <c r="I34" s="76"/>
      <c r="J34" s="76"/>
      <c r="K34" s="137">
        <v>2437</v>
      </c>
      <c r="L34" s="170">
        <v>273.92</v>
      </c>
    </row>
    <row r="35" spans="2:12" x14ac:dyDescent="0.3">
      <c r="B35" s="71"/>
      <c r="C35" s="128"/>
      <c r="D35" s="128"/>
      <c r="K35" s="137">
        <v>2438</v>
      </c>
      <c r="L35" s="170">
        <v>64.13</v>
      </c>
    </row>
    <row r="36" spans="2:12" x14ac:dyDescent="0.3">
      <c r="B36" s="71"/>
      <c r="C36" s="128"/>
      <c r="D36" s="128"/>
      <c r="K36" s="137">
        <v>2439</v>
      </c>
      <c r="L36" s="170">
        <v>20.98</v>
      </c>
    </row>
    <row r="37" spans="2:12" x14ac:dyDescent="0.3">
      <c r="B37" s="128"/>
      <c r="C37" s="128"/>
      <c r="D37" s="128"/>
      <c r="K37" s="137">
        <v>2440</v>
      </c>
      <c r="L37" s="170">
        <v>637.88</v>
      </c>
    </row>
    <row r="38" spans="2:12" x14ac:dyDescent="0.3">
      <c r="B38" s="128"/>
      <c r="C38" s="128"/>
      <c r="D38" s="128"/>
      <c r="K38" s="137"/>
      <c r="L38" s="136">
        <f>SUM(L18:L37)</f>
        <v>7788.51</v>
      </c>
    </row>
    <row r="39" spans="2:12" x14ac:dyDescent="0.3">
      <c r="B39" s="128"/>
      <c r="C39" s="128"/>
      <c r="D39" s="128"/>
      <c r="K39" s="137"/>
      <c r="L39" s="139"/>
    </row>
    <row r="40" spans="2:12" x14ac:dyDescent="0.3">
      <c r="B40" s="128"/>
      <c r="C40" s="128"/>
      <c r="D40" s="128"/>
      <c r="G40" s="114" t="s">
        <v>437</v>
      </c>
      <c r="K40" s="137"/>
      <c r="L40" s="177">
        <f>SUM(L16-L38)</f>
        <v>115585.94</v>
      </c>
    </row>
    <row r="41" spans="2:12" x14ac:dyDescent="0.3">
      <c r="B41" s="128"/>
      <c r="C41" s="128"/>
      <c r="D41" s="128"/>
      <c r="L41" s="179"/>
    </row>
    <row r="42" spans="2:12" x14ac:dyDescent="0.3">
      <c r="B42" s="128"/>
      <c r="C42" s="128"/>
      <c r="D42" s="128"/>
    </row>
    <row r="43" spans="2:12" x14ac:dyDescent="0.3">
      <c r="B43" s="128"/>
      <c r="C43" s="128"/>
      <c r="D43" s="128"/>
      <c r="H43" s="76"/>
      <c r="I43" s="76"/>
      <c r="J43" s="76"/>
    </row>
    <row r="44" spans="2:12" x14ac:dyDescent="0.3">
      <c r="B44" s="128"/>
      <c r="C44" s="128"/>
      <c r="D44" s="128"/>
    </row>
    <row r="45" spans="2:12" x14ac:dyDescent="0.3">
      <c r="B45" s="128"/>
      <c r="C45" s="128"/>
      <c r="D45" s="128"/>
      <c r="G45" s="76"/>
      <c r="H45" s="76"/>
      <c r="I45" s="76"/>
      <c r="J45" s="76"/>
      <c r="K45" s="76"/>
    </row>
    <row r="46" spans="2:12" x14ac:dyDescent="0.3">
      <c r="B46" s="128"/>
      <c r="C46" s="128"/>
      <c r="D46" s="128"/>
    </row>
    <row r="47" spans="2:12" x14ac:dyDescent="0.3">
      <c r="K47" s="137"/>
    </row>
    <row r="48" spans="2:12" x14ac:dyDescent="0.3">
      <c r="G48" s="114"/>
      <c r="H48" s="76"/>
      <c r="I48" s="76"/>
      <c r="J48" s="76"/>
      <c r="K48" s="137"/>
    </row>
    <row r="49" spans="1:5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</row>
    <row r="50" spans="1:5" x14ac:dyDescent="0.3">
      <c r="A50" s="114" t="s">
        <v>149</v>
      </c>
      <c r="B50" s="129"/>
      <c r="C50" s="129"/>
      <c r="D50" s="129"/>
      <c r="E50" s="112"/>
    </row>
    <row r="51" spans="1:5" x14ac:dyDescent="0.3">
      <c r="A51" s="76" t="s">
        <v>150</v>
      </c>
      <c r="B51" s="129">
        <v>303.97000000000003</v>
      </c>
      <c r="C51" s="129">
        <v>303.97000000000003</v>
      </c>
      <c r="D51" s="129"/>
      <c r="E51" s="117">
        <v>750</v>
      </c>
    </row>
    <row r="52" spans="1:5" x14ac:dyDescent="0.3">
      <c r="A52" s="76" t="s">
        <v>152</v>
      </c>
      <c r="B52" s="129">
        <v>11439.86</v>
      </c>
      <c r="C52" s="129">
        <v>11439.86</v>
      </c>
      <c r="D52" s="129"/>
      <c r="E52" s="117">
        <v>15600</v>
      </c>
    </row>
    <row r="53" spans="1:5" x14ac:dyDescent="0.3">
      <c r="A53" s="76" t="s">
        <v>153</v>
      </c>
      <c r="B53" s="129">
        <v>315</v>
      </c>
      <c r="C53" s="129">
        <v>315</v>
      </c>
      <c r="D53" s="129"/>
      <c r="E53" s="117">
        <v>420</v>
      </c>
    </row>
    <row r="54" spans="1:5" x14ac:dyDescent="0.3">
      <c r="A54" s="76" t="s">
        <v>154</v>
      </c>
      <c r="B54" s="129"/>
      <c r="C54" s="129"/>
      <c r="D54" s="129"/>
      <c r="E54" s="117">
        <v>200</v>
      </c>
    </row>
    <row r="55" spans="1:5" x14ac:dyDescent="0.3">
      <c r="A55" s="76"/>
      <c r="B55" s="129"/>
      <c r="C55" s="129"/>
      <c r="D55" s="129"/>
      <c r="E55" s="117"/>
    </row>
    <row r="56" spans="1:5" x14ac:dyDescent="0.3">
      <c r="A56" s="114" t="s">
        <v>155</v>
      </c>
      <c r="B56" s="129"/>
      <c r="C56" s="129"/>
      <c r="D56" s="129"/>
      <c r="E56" s="117"/>
    </row>
    <row r="57" spans="1:5" x14ac:dyDescent="0.3">
      <c r="A57" s="76" t="s">
        <v>156</v>
      </c>
      <c r="B57" s="129">
        <v>148.94999999999999</v>
      </c>
      <c r="C57" s="129">
        <v>148.94999999999999</v>
      </c>
      <c r="D57" s="129"/>
      <c r="E57" s="117">
        <v>300</v>
      </c>
    </row>
    <row r="58" spans="1:5" x14ac:dyDescent="0.3">
      <c r="A58" s="76" t="s">
        <v>157</v>
      </c>
      <c r="B58" s="129">
        <v>486</v>
      </c>
      <c r="C58" s="129">
        <v>407.8</v>
      </c>
      <c r="D58" s="129">
        <v>78.2</v>
      </c>
      <c r="E58" s="117">
        <v>500</v>
      </c>
    </row>
    <row r="59" spans="1:5" x14ac:dyDescent="0.3">
      <c r="A59" s="76"/>
      <c r="B59" s="129"/>
      <c r="C59" s="129"/>
      <c r="D59" s="129"/>
      <c r="E59" s="117"/>
    </row>
    <row r="60" spans="1:5" x14ac:dyDescent="0.3">
      <c r="A60" s="114" t="s">
        <v>158</v>
      </c>
      <c r="B60" s="129"/>
      <c r="C60" s="129"/>
      <c r="D60" s="129"/>
      <c r="E60" s="117"/>
    </row>
    <row r="61" spans="1:5" x14ac:dyDescent="0.3">
      <c r="A61" s="76" t="s">
        <v>159</v>
      </c>
      <c r="B61" s="129">
        <v>160</v>
      </c>
      <c r="C61" s="129">
        <v>160</v>
      </c>
      <c r="D61" s="129"/>
      <c r="E61" s="117">
        <v>200</v>
      </c>
    </row>
    <row r="62" spans="1:5" x14ac:dyDescent="0.3">
      <c r="A62" s="76" t="s">
        <v>160</v>
      </c>
      <c r="B62" s="129">
        <v>378</v>
      </c>
      <c r="C62" s="129">
        <v>315</v>
      </c>
      <c r="D62" s="129">
        <v>63</v>
      </c>
      <c r="E62" s="117">
        <v>450</v>
      </c>
    </row>
    <row r="63" spans="1:5" x14ac:dyDescent="0.3">
      <c r="A63" s="76"/>
      <c r="B63" s="129"/>
      <c r="C63" s="129"/>
      <c r="D63" s="129"/>
      <c r="E63" s="117"/>
    </row>
    <row r="64" spans="1:5" x14ac:dyDescent="0.3">
      <c r="A64" s="114" t="s">
        <v>161</v>
      </c>
      <c r="B64" s="129"/>
      <c r="C64" s="129"/>
      <c r="D64" s="129"/>
      <c r="E64" s="117"/>
    </row>
    <row r="65" spans="1:5" x14ac:dyDescent="0.3">
      <c r="A65" s="76" t="s">
        <v>162</v>
      </c>
      <c r="B65" s="129">
        <v>1501.22</v>
      </c>
      <c r="C65" s="129">
        <v>1501.22</v>
      </c>
      <c r="D65" s="129"/>
      <c r="E65" s="117">
        <v>2500</v>
      </c>
    </row>
    <row r="66" spans="1:5" x14ac:dyDescent="0.3">
      <c r="A66" s="76" t="s">
        <v>163</v>
      </c>
      <c r="B66" s="129">
        <v>587.4</v>
      </c>
      <c r="C66" s="129">
        <v>587.4</v>
      </c>
      <c r="D66" s="129"/>
      <c r="E66" s="117">
        <v>700</v>
      </c>
    </row>
    <row r="67" spans="1:5" x14ac:dyDescent="0.3">
      <c r="A67" s="76" t="s">
        <v>164</v>
      </c>
      <c r="B67" s="129"/>
      <c r="C67" s="129"/>
      <c r="D67" s="129"/>
      <c r="E67" s="117">
        <v>500</v>
      </c>
    </row>
    <row r="68" spans="1:5" x14ac:dyDescent="0.3">
      <c r="A68" s="76" t="s">
        <v>165</v>
      </c>
      <c r="B68" s="129">
        <v>45</v>
      </c>
      <c r="C68" s="129">
        <v>45</v>
      </c>
      <c r="D68" s="129"/>
      <c r="E68" s="117">
        <v>100</v>
      </c>
    </row>
    <row r="69" spans="1:5" x14ac:dyDescent="0.3">
      <c r="A69" s="76" t="s">
        <v>166</v>
      </c>
      <c r="B69" s="129">
        <v>65</v>
      </c>
      <c r="C69" s="129">
        <v>65</v>
      </c>
      <c r="D69" s="129"/>
      <c r="E69" s="117">
        <v>150</v>
      </c>
    </row>
    <row r="70" spans="1:5" x14ac:dyDescent="0.3">
      <c r="A70" s="76" t="s">
        <v>167</v>
      </c>
      <c r="B70" s="129">
        <v>52.5</v>
      </c>
      <c r="C70" s="129">
        <v>52.5</v>
      </c>
      <c r="D70" s="129"/>
      <c r="E70" s="117">
        <v>50</v>
      </c>
    </row>
    <row r="71" spans="1:5" x14ac:dyDescent="0.3">
      <c r="A71" s="76" t="s">
        <v>168</v>
      </c>
      <c r="B71" s="129"/>
      <c r="C71" s="129"/>
      <c r="D71" s="129"/>
      <c r="E71" s="117"/>
    </row>
    <row r="72" spans="1:5" x14ac:dyDescent="0.3">
      <c r="A72" s="76" t="s">
        <v>169</v>
      </c>
      <c r="B72" s="129">
        <v>120</v>
      </c>
      <c r="C72" s="129">
        <v>100</v>
      </c>
      <c r="D72" s="129">
        <v>20</v>
      </c>
      <c r="E72" s="117">
        <v>160</v>
      </c>
    </row>
    <row r="73" spans="1:5" x14ac:dyDescent="0.3">
      <c r="A73" s="76" t="s">
        <v>170</v>
      </c>
      <c r="B73" s="129">
        <v>174.13</v>
      </c>
      <c r="C73" s="129">
        <v>174.13</v>
      </c>
      <c r="D73" s="129"/>
      <c r="E73" s="117">
        <v>200</v>
      </c>
    </row>
    <row r="74" spans="1:5" x14ac:dyDescent="0.3">
      <c r="A74" s="76"/>
      <c r="B74" s="129"/>
      <c r="C74" s="129"/>
      <c r="D74" s="129"/>
      <c r="E74" s="117"/>
    </row>
    <row r="75" spans="1:5" x14ac:dyDescent="0.3">
      <c r="A75" s="114" t="s">
        <v>171</v>
      </c>
      <c r="B75" s="129"/>
      <c r="C75" s="129"/>
      <c r="D75" s="129"/>
      <c r="E75" s="117"/>
    </row>
    <row r="76" spans="1:5" x14ac:dyDescent="0.3">
      <c r="A76" s="76" t="s">
        <v>172</v>
      </c>
      <c r="B76" s="129">
        <v>884.55</v>
      </c>
      <c r="C76" s="129">
        <v>776.01</v>
      </c>
      <c r="D76" s="129">
        <v>108.54</v>
      </c>
      <c r="E76" s="117">
        <v>800</v>
      </c>
    </row>
    <row r="77" spans="1:5" x14ac:dyDescent="0.3">
      <c r="A77" s="76" t="s">
        <v>173</v>
      </c>
      <c r="B77" s="129"/>
      <c r="C77" s="129"/>
      <c r="D77" s="129"/>
      <c r="E77" s="117">
        <v>10</v>
      </c>
    </row>
    <row r="78" spans="1:5" x14ac:dyDescent="0.3">
      <c r="A78" s="76" t="s">
        <v>174</v>
      </c>
      <c r="B78" s="129">
        <v>190</v>
      </c>
      <c r="C78" s="129">
        <v>190</v>
      </c>
      <c r="D78" s="129"/>
      <c r="E78" s="117">
        <v>200</v>
      </c>
    </row>
    <row r="79" spans="1:5" x14ac:dyDescent="0.3">
      <c r="A79" s="76" t="s">
        <v>175</v>
      </c>
      <c r="B79" s="129">
        <v>40</v>
      </c>
      <c r="C79" s="129">
        <v>40</v>
      </c>
      <c r="D79" s="129"/>
      <c r="E79" s="117">
        <v>50</v>
      </c>
    </row>
    <row r="80" spans="1:5" x14ac:dyDescent="0.3">
      <c r="A80" s="76"/>
      <c r="B80" s="129"/>
      <c r="C80" s="129"/>
      <c r="D80" s="129"/>
      <c r="E80" s="117"/>
    </row>
    <row r="81" spans="1:5" x14ac:dyDescent="0.3">
      <c r="A81" s="114" t="s">
        <v>176</v>
      </c>
      <c r="B81" s="129"/>
      <c r="C81" s="129"/>
      <c r="D81" s="129"/>
      <c r="E81" s="117"/>
    </row>
    <row r="82" spans="1:5" x14ac:dyDescent="0.3">
      <c r="A82" s="178" t="s">
        <v>177</v>
      </c>
      <c r="B82" s="129">
        <v>400</v>
      </c>
      <c r="C82" s="129">
        <v>400</v>
      </c>
      <c r="D82" s="129"/>
      <c r="E82" s="117">
        <v>400</v>
      </c>
    </row>
    <row r="83" spans="1:5" x14ac:dyDescent="0.3">
      <c r="A83" s="76" t="s">
        <v>178</v>
      </c>
      <c r="B83" s="129">
        <v>400</v>
      </c>
      <c r="C83" s="129">
        <v>400</v>
      </c>
      <c r="D83" s="129"/>
      <c r="E83" s="117">
        <v>400</v>
      </c>
    </row>
    <row r="84" spans="1:5" x14ac:dyDescent="0.3">
      <c r="A84" s="76" t="s">
        <v>179</v>
      </c>
      <c r="B84" s="129">
        <v>400</v>
      </c>
      <c r="C84" s="129">
        <v>400</v>
      </c>
      <c r="D84" s="129"/>
      <c r="E84" s="117">
        <v>400</v>
      </c>
    </row>
    <row r="85" spans="1:5" x14ac:dyDescent="0.3">
      <c r="A85" s="76" t="s">
        <v>180</v>
      </c>
      <c r="B85" s="129">
        <v>400</v>
      </c>
      <c r="C85" s="129">
        <v>400</v>
      </c>
      <c r="D85" s="129"/>
      <c r="E85" s="117">
        <v>400</v>
      </c>
    </row>
    <row r="86" spans="1:5" x14ac:dyDescent="0.3">
      <c r="A86" s="76" t="s">
        <v>181</v>
      </c>
      <c r="B86" s="129"/>
      <c r="C86" s="129"/>
      <c r="D86" s="129"/>
      <c r="E86" s="117">
        <v>400</v>
      </c>
    </row>
    <row r="87" spans="1:5" x14ac:dyDescent="0.3">
      <c r="A87" s="76" t="s">
        <v>182</v>
      </c>
      <c r="B87" s="129">
        <v>400</v>
      </c>
      <c r="C87" s="129">
        <v>400</v>
      </c>
      <c r="D87" s="129"/>
      <c r="E87" s="117">
        <v>400</v>
      </c>
    </row>
    <row r="88" spans="1:5" x14ac:dyDescent="0.3">
      <c r="A88" s="76" t="s">
        <v>183</v>
      </c>
      <c r="B88" s="129">
        <v>400</v>
      </c>
      <c r="C88" s="129">
        <v>400</v>
      </c>
      <c r="D88" s="129"/>
      <c r="E88" s="117">
        <v>400</v>
      </c>
    </row>
    <row r="89" spans="1:5" x14ac:dyDescent="0.3">
      <c r="A89" s="76" t="s">
        <v>184</v>
      </c>
      <c r="B89" s="129">
        <v>19.989999999999998</v>
      </c>
      <c r="C89" s="129">
        <v>19.989999999999998</v>
      </c>
      <c r="D89" s="129"/>
      <c r="E89" s="117">
        <v>30</v>
      </c>
    </row>
    <row r="90" spans="1:5" x14ac:dyDescent="0.3">
      <c r="A90" s="76" t="s">
        <v>185</v>
      </c>
      <c r="B90" s="129">
        <v>250</v>
      </c>
      <c r="C90" s="129">
        <v>250</v>
      </c>
      <c r="D90" s="129"/>
      <c r="E90" s="117">
        <v>250</v>
      </c>
    </row>
    <row r="91" spans="1:5" x14ac:dyDescent="0.3">
      <c r="A91" s="76" t="s">
        <v>186</v>
      </c>
      <c r="B91" s="129">
        <v>900</v>
      </c>
      <c r="C91" s="129">
        <v>900</v>
      </c>
      <c r="D91" s="129"/>
      <c r="E91" s="117">
        <v>900</v>
      </c>
    </row>
    <row r="92" spans="1:5" x14ac:dyDescent="0.3">
      <c r="A92" s="76" t="s">
        <v>88</v>
      </c>
      <c r="B92" s="129">
        <v>500</v>
      </c>
      <c r="C92" s="129">
        <v>500</v>
      </c>
      <c r="D92" s="129"/>
      <c r="E92" s="117">
        <v>400</v>
      </c>
    </row>
    <row r="93" spans="1:5" x14ac:dyDescent="0.3">
      <c r="A93" s="76" t="s">
        <v>187</v>
      </c>
      <c r="B93" s="129">
        <v>120</v>
      </c>
      <c r="C93" s="129">
        <v>120</v>
      </c>
      <c r="D93" s="129"/>
      <c r="E93" s="117">
        <v>120</v>
      </c>
    </row>
    <row r="94" spans="1:5" x14ac:dyDescent="0.3">
      <c r="A94" s="76" t="s">
        <v>188</v>
      </c>
      <c r="B94" s="129">
        <v>120</v>
      </c>
      <c r="C94" s="129">
        <v>120</v>
      </c>
      <c r="D94" s="129"/>
      <c r="E94" s="117">
        <v>120</v>
      </c>
    </row>
    <row r="95" spans="1:5" x14ac:dyDescent="0.3">
      <c r="A95" s="76" t="s">
        <v>189</v>
      </c>
      <c r="B95" s="129"/>
      <c r="C95" s="129"/>
      <c r="D95" s="129"/>
      <c r="E95" s="117">
        <v>125</v>
      </c>
    </row>
    <row r="96" spans="1:5" x14ac:dyDescent="0.3">
      <c r="A96" s="76" t="s">
        <v>406</v>
      </c>
      <c r="B96" s="129">
        <v>600</v>
      </c>
      <c r="C96" s="129">
        <v>600</v>
      </c>
      <c r="E96" s="117"/>
    </row>
    <row r="97" spans="1:5" x14ac:dyDescent="0.3">
      <c r="A97" s="114" t="s">
        <v>190</v>
      </c>
      <c r="B97" s="129"/>
      <c r="C97" s="129"/>
      <c r="D97" s="129"/>
      <c r="E97" s="117"/>
    </row>
    <row r="98" spans="1:5" x14ac:dyDescent="0.3">
      <c r="A98" s="76" t="s">
        <v>331</v>
      </c>
      <c r="B98" s="129">
        <v>161.26</v>
      </c>
      <c r="C98" s="129">
        <v>134.38</v>
      </c>
      <c r="D98" s="129">
        <v>26.88</v>
      </c>
      <c r="E98" s="117">
        <v>250</v>
      </c>
    </row>
    <row r="99" spans="1:5" x14ac:dyDescent="0.3">
      <c r="A99" s="76" t="s">
        <v>192</v>
      </c>
      <c r="B99" s="129">
        <v>240</v>
      </c>
      <c r="C99" s="129">
        <v>200</v>
      </c>
      <c r="D99" s="129">
        <v>40</v>
      </c>
      <c r="E99" s="117">
        <v>250</v>
      </c>
    </row>
    <row r="100" spans="1:5" x14ac:dyDescent="0.3">
      <c r="A100" s="76" t="s">
        <v>330</v>
      </c>
      <c r="B100" s="129">
        <v>30</v>
      </c>
      <c r="C100" s="129">
        <v>25</v>
      </c>
      <c r="D100" s="129">
        <v>5</v>
      </c>
      <c r="E100" s="117"/>
    </row>
    <row r="101" spans="1:5" x14ac:dyDescent="0.3">
      <c r="A101" s="76" t="s">
        <v>193</v>
      </c>
      <c r="B101" s="129">
        <v>140.31</v>
      </c>
      <c r="C101" s="129">
        <v>116.91</v>
      </c>
      <c r="D101" s="129">
        <v>23.4</v>
      </c>
      <c r="E101" s="117">
        <v>200</v>
      </c>
    </row>
    <row r="102" spans="1:5" x14ac:dyDescent="0.3">
      <c r="A102" s="76" t="s">
        <v>194</v>
      </c>
      <c r="B102" s="129">
        <v>250</v>
      </c>
      <c r="C102" s="129">
        <v>250</v>
      </c>
      <c r="D102" s="129"/>
      <c r="E102" s="117">
        <v>500</v>
      </c>
    </row>
    <row r="103" spans="1:5" x14ac:dyDescent="0.3">
      <c r="A103" s="76" t="s">
        <v>195</v>
      </c>
      <c r="B103" s="129">
        <v>96</v>
      </c>
      <c r="C103" s="129">
        <v>80</v>
      </c>
      <c r="D103" s="129">
        <v>16</v>
      </c>
      <c r="E103" s="117">
        <v>200</v>
      </c>
    </row>
    <row r="104" spans="1:5" x14ac:dyDescent="0.3">
      <c r="E104" s="117"/>
    </row>
    <row r="105" spans="1:5" x14ac:dyDescent="0.3">
      <c r="A105" s="114" t="s">
        <v>196</v>
      </c>
      <c r="B105" s="129"/>
      <c r="C105" s="129"/>
      <c r="D105" s="129"/>
      <c r="E105" s="117"/>
    </row>
    <row r="106" spans="1:5" x14ac:dyDescent="0.3">
      <c r="A106" s="76" t="s">
        <v>197</v>
      </c>
      <c r="B106" s="129">
        <v>2352</v>
      </c>
      <c r="C106" s="129">
        <v>1960</v>
      </c>
      <c r="D106" s="129">
        <v>392</v>
      </c>
      <c r="E106" s="117">
        <v>1620</v>
      </c>
    </row>
    <row r="107" spans="1:5" x14ac:dyDescent="0.3">
      <c r="A107" s="76" t="s">
        <v>198</v>
      </c>
      <c r="B107" s="129"/>
      <c r="C107" s="129"/>
      <c r="D107" s="129"/>
      <c r="E107" s="117"/>
    </row>
    <row r="108" spans="1:5" x14ac:dyDescent="0.3">
      <c r="A108" s="76" t="s">
        <v>199</v>
      </c>
      <c r="B108" s="129">
        <v>5032.5</v>
      </c>
      <c r="C108" s="129">
        <v>5032.5</v>
      </c>
      <c r="D108" s="129"/>
      <c r="E108" s="117">
        <v>5032.5</v>
      </c>
    </row>
    <row r="109" spans="1:5" x14ac:dyDescent="0.3">
      <c r="A109" s="76" t="s">
        <v>403</v>
      </c>
      <c r="B109" s="129">
        <v>180</v>
      </c>
      <c r="C109" s="129">
        <v>180</v>
      </c>
      <c r="D109" s="129"/>
      <c r="E109" s="117"/>
    </row>
    <row r="110" spans="1:5" x14ac:dyDescent="0.3">
      <c r="A110" s="76" t="s">
        <v>200</v>
      </c>
      <c r="B110" s="129"/>
      <c r="C110" s="129"/>
      <c r="D110" s="129"/>
      <c r="E110" s="117">
        <v>100</v>
      </c>
    </row>
    <row r="111" spans="1:5" x14ac:dyDescent="0.3">
      <c r="A111" s="76" t="s">
        <v>201</v>
      </c>
      <c r="B111" s="129">
        <v>40</v>
      </c>
      <c r="C111" s="129">
        <v>40</v>
      </c>
      <c r="D111" s="129"/>
      <c r="E111" s="117">
        <v>300</v>
      </c>
    </row>
    <row r="112" spans="1:5" x14ac:dyDescent="0.3">
      <c r="A112" s="76" t="s">
        <v>202</v>
      </c>
      <c r="B112" s="129"/>
      <c r="C112" s="129"/>
      <c r="D112" s="129"/>
      <c r="E112" s="117">
        <v>150</v>
      </c>
    </row>
    <row r="113" spans="1:5" x14ac:dyDescent="0.3">
      <c r="A113" s="76" t="s">
        <v>332</v>
      </c>
      <c r="B113" s="129">
        <v>280.04000000000002</v>
      </c>
      <c r="C113" s="129">
        <v>233.37</v>
      </c>
      <c r="D113" s="129">
        <v>46.67</v>
      </c>
      <c r="E113" s="117"/>
    </row>
    <row r="114" spans="1:5" x14ac:dyDescent="0.3">
      <c r="A114" s="76" t="s">
        <v>203</v>
      </c>
      <c r="B114" s="129"/>
      <c r="C114" s="129"/>
      <c r="D114" s="129"/>
      <c r="E114" s="117">
        <v>250</v>
      </c>
    </row>
    <row r="115" spans="1:5" x14ac:dyDescent="0.3">
      <c r="A115" s="76" t="s">
        <v>204</v>
      </c>
      <c r="B115" s="129"/>
      <c r="C115" s="129"/>
      <c r="D115" s="129"/>
      <c r="E115" s="117">
        <v>200</v>
      </c>
    </row>
    <row r="116" spans="1:5" x14ac:dyDescent="0.3">
      <c r="A116" s="76" t="s">
        <v>205</v>
      </c>
      <c r="B116" s="129"/>
      <c r="C116" s="129"/>
      <c r="D116" s="129"/>
      <c r="E116" s="117">
        <v>200</v>
      </c>
    </row>
    <row r="117" spans="1:5" x14ac:dyDescent="0.3">
      <c r="A117" s="76" t="s">
        <v>206</v>
      </c>
      <c r="B117" s="129"/>
      <c r="C117" s="129"/>
      <c r="D117" s="129"/>
      <c r="E117" s="117">
        <v>100</v>
      </c>
    </row>
    <row r="118" spans="1:5" x14ac:dyDescent="0.3">
      <c r="A118" s="76" t="s">
        <v>207</v>
      </c>
      <c r="B118" s="129">
        <v>200</v>
      </c>
      <c r="C118" s="129">
        <v>200</v>
      </c>
      <c r="D118" s="129"/>
      <c r="E118" s="117">
        <v>300</v>
      </c>
    </row>
    <row r="119" spans="1:5" x14ac:dyDescent="0.3">
      <c r="E119" s="117"/>
    </row>
    <row r="120" spans="1:5" x14ac:dyDescent="0.3">
      <c r="A120" s="114" t="s">
        <v>208</v>
      </c>
      <c r="B120" s="129"/>
      <c r="C120" s="129"/>
      <c r="D120" s="129"/>
      <c r="E120" s="117"/>
    </row>
    <row r="121" spans="1:5" x14ac:dyDescent="0.3">
      <c r="A121" s="76" t="s">
        <v>209</v>
      </c>
      <c r="B121" s="129"/>
      <c r="C121" s="129"/>
      <c r="D121" s="129"/>
      <c r="E121" s="117">
        <v>300</v>
      </c>
    </row>
    <row r="122" spans="1:5" x14ac:dyDescent="0.3">
      <c r="A122" s="76" t="s">
        <v>401</v>
      </c>
      <c r="B122" s="129">
        <v>115</v>
      </c>
      <c r="C122" s="129">
        <v>115</v>
      </c>
      <c r="D122" s="129"/>
      <c r="E122" s="117"/>
    </row>
    <row r="123" spans="1:5" x14ac:dyDescent="0.3">
      <c r="A123" s="76"/>
      <c r="B123" s="129"/>
      <c r="C123" s="129"/>
      <c r="D123" s="129"/>
      <c r="E123" s="117"/>
    </row>
    <row r="124" spans="1:5" x14ac:dyDescent="0.3">
      <c r="A124" s="114" t="s">
        <v>210</v>
      </c>
      <c r="B124" s="129"/>
      <c r="C124" s="129"/>
      <c r="D124" s="129"/>
      <c r="E124" s="117"/>
    </row>
    <row r="125" spans="1:5" x14ac:dyDescent="0.3">
      <c r="A125" s="76" t="s">
        <v>211</v>
      </c>
      <c r="B125" s="129"/>
      <c r="C125" s="129"/>
      <c r="D125" s="129"/>
      <c r="E125" s="117">
        <v>100</v>
      </c>
    </row>
    <row r="126" spans="1:5" x14ac:dyDescent="0.3">
      <c r="A126" s="76" t="s">
        <v>212</v>
      </c>
      <c r="B126" s="129"/>
      <c r="C126" s="129"/>
      <c r="D126" s="129"/>
      <c r="E126" s="117">
        <v>200</v>
      </c>
    </row>
    <row r="127" spans="1:5" x14ac:dyDescent="0.3">
      <c r="A127" s="76" t="s">
        <v>213</v>
      </c>
      <c r="B127" s="129">
        <v>16.100000000000001</v>
      </c>
      <c r="C127" s="129">
        <v>16.100000000000001</v>
      </c>
      <c r="D127" s="129"/>
      <c r="E127" s="117"/>
    </row>
    <row r="128" spans="1:5" x14ac:dyDescent="0.3">
      <c r="A128" s="76" t="s">
        <v>214</v>
      </c>
      <c r="B128" s="129"/>
      <c r="C128" s="129"/>
      <c r="D128" s="129"/>
      <c r="E128" s="117">
        <v>500</v>
      </c>
    </row>
    <row r="129" spans="1:5" x14ac:dyDescent="0.3">
      <c r="A129" s="76" t="s">
        <v>215</v>
      </c>
      <c r="B129" s="129"/>
      <c r="C129" s="129"/>
      <c r="D129" s="129"/>
      <c r="E129" s="117"/>
    </row>
    <row r="130" spans="1:5" x14ac:dyDescent="0.3">
      <c r="A130" s="76" t="s">
        <v>216</v>
      </c>
      <c r="B130" s="129"/>
      <c r="C130" s="129"/>
      <c r="D130" s="129"/>
      <c r="E130" s="117"/>
    </row>
    <row r="131" spans="1:5" x14ac:dyDescent="0.3">
      <c r="A131" s="76" t="s">
        <v>217</v>
      </c>
      <c r="B131" s="129">
        <v>37.56</v>
      </c>
      <c r="C131" s="129">
        <v>37.56</v>
      </c>
      <c r="D131" s="129"/>
      <c r="E131" s="117">
        <v>100</v>
      </c>
    </row>
    <row r="132" spans="1:5" x14ac:dyDescent="0.3">
      <c r="A132" s="76" t="s">
        <v>218</v>
      </c>
      <c r="B132" s="129"/>
      <c r="C132" s="129"/>
      <c r="D132" s="129"/>
      <c r="E132" s="117"/>
    </row>
    <row r="133" spans="1:5" x14ac:dyDescent="0.3">
      <c r="A133" s="76" t="s">
        <v>219</v>
      </c>
      <c r="B133" s="129"/>
      <c r="C133" s="129"/>
      <c r="D133" s="129"/>
      <c r="E133" s="117">
        <v>100</v>
      </c>
    </row>
    <row r="134" spans="1:5" x14ac:dyDescent="0.3">
      <c r="A134" s="76" t="s">
        <v>220</v>
      </c>
      <c r="B134" s="129"/>
      <c r="C134" s="129"/>
      <c r="D134" s="129"/>
      <c r="E134" s="117">
        <v>50</v>
      </c>
    </row>
    <row r="135" spans="1:5" x14ac:dyDescent="0.3">
      <c r="A135" s="76" t="s">
        <v>221</v>
      </c>
      <c r="B135" s="129">
        <v>1188</v>
      </c>
      <c r="C135" s="129">
        <v>1188</v>
      </c>
      <c r="D135" s="129"/>
      <c r="E135" s="117">
        <v>200</v>
      </c>
    </row>
    <row r="136" spans="1:5" x14ac:dyDescent="0.3">
      <c r="A136" s="76" t="s">
        <v>404</v>
      </c>
      <c r="B136" s="129">
        <v>438.3</v>
      </c>
      <c r="C136" s="129">
        <v>365.25</v>
      </c>
      <c r="D136" s="107">
        <v>73.05</v>
      </c>
      <c r="E136" s="117"/>
    </row>
    <row r="137" spans="1:5" x14ac:dyDescent="0.3">
      <c r="A137" s="76" t="s">
        <v>222</v>
      </c>
      <c r="B137" s="129"/>
      <c r="C137" s="129"/>
      <c r="D137" s="129"/>
      <c r="E137" s="117">
        <v>1000</v>
      </c>
    </row>
    <row r="138" spans="1:5" x14ac:dyDescent="0.3">
      <c r="A138" s="76" t="s">
        <v>223</v>
      </c>
      <c r="B138" s="129"/>
      <c r="C138" s="129"/>
      <c r="D138" s="129"/>
      <c r="E138" s="117">
        <v>600</v>
      </c>
    </row>
    <row r="139" spans="1:5" x14ac:dyDescent="0.3">
      <c r="A139" s="76" t="s">
        <v>30</v>
      </c>
      <c r="B139" s="129"/>
      <c r="C139" s="129"/>
      <c r="D139" s="129"/>
      <c r="E139" s="117">
        <v>3000</v>
      </c>
    </row>
    <row r="140" spans="1:5" x14ac:dyDescent="0.3">
      <c r="A140" s="76" t="s">
        <v>224</v>
      </c>
      <c r="B140" s="129"/>
      <c r="C140" s="129"/>
      <c r="D140" s="129"/>
      <c r="E140" s="117">
        <v>100</v>
      </c>
    </row>
    <row r="141" spans="1:5" x14ac:dyDescent="0.3">
      <c r="A141" s="76" t="s">
        <v>225</v>
      </c>
      <c r="B141" s="129">
        <v>294.89999999999998</v>
      </c>
      <c r="C141" s="129">
        <v>249.25</v>
      </c>
      <c r="D141" s="129">
        <v>45.65</v>
      </c>
      <c r="E141" s="180">
        <v>100</v>
      </c>
    </row>
    <row r="142" spans="1:5" x14ac:dyDescent="0.3">
      <c r="A142" s="76" t="s">
        <v>407</v>
      </c>
      <c r="B142" s="129">
        <v>199.95</v>
      </c>
      <c r="C142" s="129">
        <v>199.95</v>
      </c>
      <c r="D142" s="129"/>
      <c r="E142" s="117"/>
    </row>
    <row r="143" spans="1:5" x14ac:dyDescent="0.3">
      <c r="A143" s="76" t="s">
        <v>246</v>
      </c>
      <c r="B143" s="129">
        <v>3258</v>
      </c>
      <c r="C143" s="129">
        <v>2715</v>
      </c>
      <c r="D143" s="129">
        <v>543</v>
      </c>
      <c r="E143" s="117"/>
    </row>
    <row r="144" spans="1:5" x14ac:dyDescent="0.3">
      <c r="A144" s="76" t="s">
        <v>226</v>
      </c>
      <c r="B144" s="129"/>
      <c r="C144" s="129"/>
      <c r="D144" s="129"/>
      <c r="E144" s="117">
        <v>100</v>
      </c>
    </row>
    <row r="145" spans="1:8" x14ac:dyDescent="0.3">
      <c r="A145" s="76" t="s">
        <v>227</v>
      </c>
      <c r="B145" s="129"/>
      <c r="C145" s="129"/>
      <c r="D145" s="129"/>
      <c r="E145" s="117">
        <v>250</v>
      </c>
      <c r="H145" s="166"/>
    </row>
    <row r="146" spans="1:8" x14ac:dyDescent="0.3">
      <c r="A146" s="76" t="s">
        <v>228</v>
      </c>
      <c r="B146" s="129"/>
      <c r="C146" s="129"/>
      <c r="D146" s="129"/>
      <c r="E146" s="117">
        <v>100</v>
      </c>
    </row>
    <row r="147" spans="1:8" x14ac:dyDescent="0.3">
      <c r="A147" s="171" t="s">
        <v>354</v>
      </c>
      <c r="B147" s="172">
        <v>20000</v>
      </c>
      <c r="C147" s="172">
        <v>20000</v>
      </c>
      <c r="D147" s="129"/>
      <c r="E147" s="117"/>
    </row>
    <row r="148" spans="1:8" x14ac:dyDescent="0.3">
      <c r="A148" s="114" t="s">
        <v>294</v>
      </c>
      <c r="B148" s="156">
        <f>SUM(B50:B147)</f>
        <v>56351.49</v>
      </c>
      <c r="C148" s="156">
        <f>SUM(C51:C147)</f>
        <v>54870.1</v>
      </c>
      <c r="D148" s="156">
        <f>SUM(D51:D147)</f>
        <v>1481.3899999999999</v>
      </c>
      <c r="E148" s="156">
        <f>SUM(E51:E146)</f>
        <v>45037.5</v>
      </c>
    </row>
    <row r="149" spans="1:8" x14ac:dyDescent="0.3">
      <c r="A149" s="114"/>
      <c r="B149" s="156"/>
      <c r="C149" s="156"/>
      <c r="D149" s="156"/>
      <c r="E149" s="156"/>
    </row>
    <row r="150" spans="1:8" x14ac:dyDescent="0.3">
      <c r="A150" s="114"/>
      <c r="B150" s="156"/>
      <c r="C150" s="156"/>
      <c r="D150" s="156"/>
      <c r="E150" s="156"/>
    </row>
    <row r="151" spans="1:8" x14ac:dyDescent="0.3">
      <c r="A151" s="76"/>
      <c r="B151" s="129"/>
      <c r="C151" s="129"/>
      <c r="D151" s="129"/>
      <c r="E151" s="183"/>
    </row>
    <row r="152" spans="1:8" x14ac:dyDescent="0.3">
      <c r="A152" s="76"/>
      <c r="B152" s="129"/>
      <c r="C152" s="129"/>
      <c r="D152" s="129"/>
      <c r="E152" s="76"/>
    </row>
    <row r="153" spans="1:8" x14ac:dyDescent="0.3">
      <c r="A153" s="114" t="s">
        <v>229</v>
      </c>
      <c r="B153" s="129"/>
      <c r="C153" s="129"/>
      <c r="D153" s="129"/>
      <c r="E153" s="184"/>
    </row>
    <row r="154" spans="1:8" x14ac:dyDescent="0.3">
      <c r="A154" s="76" t="s">
        <v>31</v>
      </c>
      <c r="B154" s="129">
        <v>25.32</v>
      </c>
      <c r="C154" s="129">
        <v>25.32</v>
      </c>
      <c r="D154" s="129"/>
      <c r="E154" s="117">
        <v>200</v>
      </c>
    </row>
    <row r="155" spans="1:8" x14ac:dyDescent="0.3">
      <c r="A155" s="76" t="s">
        <v>231</v>
      </c>
      <c r="B155" s="129">
        <v>209.25</v>
      </c>
      <c r="C155" s="129">
        <v>209.25</v>
      </c>
      <c r="D155" s="129"/>
      <c r="E155" s="117"/>
    </row>
    <row r="156" spans="1:8" x14ac:dyDescent="0.3">
      <c r="A156" s="76" t="s">
        <v>252</v>
      </c>
      <c r="B156" s="129">
        <v>893.32</v>
      </c>
      <c r="C156" s="129">
        <v>893.32</v>
      </c>
      <c r="D156" s="129"/>
      <c r="E156" s="117"/>
    </row>
    <row r="157" spans="1:8" x14ac:dyDescent="0.3">
      <c r="A157" s="76" t="s">
        <v>402</v>
      </c>
      <c r="E157" s="77"/>
    </row>
    <row r="158" spans="1:8" x14ac:dyDescent="0.3">
      <c r="A158" s="76" t="s">
        <v>232</v>
      </c>
      <c r="B158" s="129"/>
      <c r="C158" s="129"/>
      <c r="D158" s="129"/>
      <c r="E158" s="117"/>
    </row>
    <row r="159" spans="1:8" x14ac:dyDescent="0.3">
      <c r="A159" s="76" t="s">
        <v>14</v>
      </c>
      <c r="B159" s="129"/>
      <c r="C159" s="129"/>
      <c r="D159" s="129"/>
      <c r="E159" s="117"/>
    </row>
    <row r="160" spans="1:8" x14ac:dyDescent="0.3">
      <c r="A160" s="76" t="s">
        <v>233</v>
      </c>
      <c r="B160" s="129"/>
      <c r="C160" s="129"/>
      <c r="D160" s="129"/>
      <c r="E160" s="117"/>
    </row>
    <row r="161" spans="1:5" x14ac:dyDescent="0.3">
      <c r="A161" s="76" t="s">
        <v>234</v>
      </c>
      <c r="B161" s="129"/>
      <c r="C161" s="129"/>
      <c r="D161" s="129"/>
      <c r="E161" s="117"/>
    </row>
    <row r="162" spans="1:5" x14ac:dyDescent="0.3">
      <c r="A162" s="76" t="s">
        <v>235</v>
      </c>
      <c r="B162" s="129">
        <v>531.34</v>
      </c>
      <c r="C162" s="129">
        <v>531.34</v>
      </c>
      <c r="D162" s="129"/>
      <c r="E162" s="117"/>
    </row>
    <row r="163" spans="1:5" x14ac:dyDescent="0.3">
      <c r="A163" s="76" t="s">
        <v>248</v>
      </c>
      <c r="B163" s="129">
        <v>1014.73</v>
      </c>
      <c r="C163" s="129">
        <v>956.41</v>
      </c>
      <c r="D163" s="129">
        <v>58.32</v>
      </c>
      <c r="E163" s="117"/>
    </row>
    <row r="164" spans="1:5" x14ac:dyDescent="0.3">
      <c r="A164" s="76" t="s">
        <v>329</v>
      </c>
      <c r="B164" s="129">
        <v>2850</v>
      </c>
      <c r="C164" s="129">
        <v>2850</v>
      </c>
      <c r="D164" s="129"/>
      <c r="E164" s="117"/>
    </row>
    <row r="165" spans="1:5" x14ac:dyDescent="0.3">
      <c r="A165" s="76" t="s">
        <v>412</v>
      </c>
      <c r="B165" s="129">
        <v>188.84</v>
      </c>
      <c r="C165" s="129">
        <v>188.84</v>
      </c>
      <c r="D165" s="129"/>
      <c r="E165" s="117"/>
    </row>
    <row r="166" spans="1:5" x14ac:dyDescent="0.3">
      <c r="A166" s="76" t="s">
        <v>236</v>
      </c>
      <c r="B166" s="129"/>
      <c r="C166" s="129"/>
      <c r="D166" s="129"/>
      <c r="E166" s="117"/>
    </row>
    <row r="167" spans="1:5" x14ac:dyDescent="0.3">
      <c r="A167" s="76" t="s">
        <v>247</v>
      </c>
      <c r="B167" s="129">
        <v>130.44999999999999</v>
      </c>
      <c r="C167" s="129">
        <v>130.44999999999999</v>
      </c>
      <c r="D167" s="129"/>
      <c r="E167" s="117"/>
    </row>
    <row r="168" spans="1:5" x14ac:dyDescent="0.3">
      <c r="A168" s="76" t="s">
        <v>251</v>
      </c>
      <c r="B168" s="129">
        <v>34.200000000000003</v>
      </c>
      <c r="C168" s="129">
        <v>34.200000000000003</v>
      </c>
      <c r="D168" s="129"/>
      <c r="E168" s="117"/>
    </row>
    <row r="169" spans="1:5" x14ac:dyDescent="0.3">
      <c r="A169" s="76"/>
      <c r="B169" s="129"/>
      <c r="C169" s="129"/>
      <c r="D169" s="129"/>
      <c r="E169" s="117"/>
    </row>
    <row r="170" spans="1:5" x14ac:dyDescent="0.3">
      <c r="A170" s="76"/>
      <c r="B170" s="129"/>
      <c r="C170" s="107"/>
      <c r="D170" s="107"/>
      <c r="E170" s="117"/>
    </row>
    <row r="171" spans="1:5" x14ac:dyDescent="0.3">
      <c r="A171" s="98" t="s">
        <v>297</v>
      </c>
      <c r="B171" s="156">
        <f>SUM(B148:B168)</f>
        <v>62228.939999999988</v>
      </c>
      <c r="C171" s="156">
        <f t="shared" ref="C171:E171" si="0">SUM(C148:C169)</f>
        <v>60689.229999999989</v>
      </c>
      <c r="D171" s="156">
        <f t="shared" si="0"/>
        <v>1539.7099999999998</v>
      </c>
      <c r="E171" s="156">
        <f t="shared" si="0"/>
        <v>45237.5</v>
      </c>
    </row>
    <row r="172" spans="1:5" x14ac:dyDescent="0.3">
      <c r="A172" s="107"/>
      <c r="B172" s="107"/>
      <c r="C172" s="107"/>
      <c r="D172" s="107"/>
    </row>
    <row r="173" spans="1:5" x14ac:dyDescent="0.3">
      <c r="A173" s="107"/>
      <c r="B173" s="107"/>
      <c r="C173" s="107"/>
      <c r="D173" s="157" t="s">
        <v>296</v>
      </c>
      <c r="E173" s="151">
        <v>45238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07A5-F63C-477A-BE46-C64F64B9753D}">
  <dimension ref="A1:I64"/>
  <sheetViews>
    <sheetView topLeftCell="A8" workbookViewId="0">
      <selection activeCell="G46" sqref="G46"/>
    </sheetView>
  </sheetViews>
  <sheetFormatPr defaultRowHeight="14.4" x14ac:dyDescent="0.3"/>
  <cols>
    <col min="1" max="1" width="45" customWidth="1"/>
    <col min="2" max="2" width="12.5546875" customWidth="1"/>
    <col min="3" max="3" width="27" customWidth="1"/>
    <col min="7" max="7" width="16.6640625" customWidth="1"/>
    <col min="8" max="8" width="10.44140625" bestFit="1" customWidth="1"/>
    <col min="9" max="9" width="13.6640625" customWidth="1"/>
  </cols>
  <sheetData>
    <row r="1" spans="1:9" x14ac:dyDescent="0.3">
      <c r="A1" s="1" t="s">
        <v>39</v>
      </c>
      <c r="B1" s="2"/>
    </row>
    <row r="2" spans="1:9" x14ac:dyDescent="0.3">
      <c r="A2" s="3">
        <v>45658</v>
      </c>
      <c r="B2" s="2"/>
    </row>
    <row r="3" spans="1:9" x14ac:dyDescent="0.3">
      <c r="A3" s="16" t="s">
        <v>0</v>
      </c>
      <c r="B3" s="4" t="s">
        <v>1</v>
      </c>
      <c r="C3" s="5"/>
      <c r="F3" t="s">
        <v>458</v>
      </c>
    </row>
    <row r="4" spans="1:9" x14ac:dyDescent="0.3">
      <c r="A4" s="45" t="s">
        <v>441</v>
      </c>
      <c r="B4" s="131">
        <v>200</v>
      </c>
      <c r="C4" s="8" t="s">
        <v>14</v>
      </c>
      <c r="F4" t="s">
        <v>470</v>
      </c>
    </row>
    <row r="5" spans="1:9" x14ac:dyDescent="0.3">
      <c r="A5" s="174"/>
      <c r="B5" s="173"/>
      <c r="C5" s="8"/>
    </row>
    <row r="6" spans="1:9" x14ac:dyDescent="0.3">
      <c r="A6" s="13"/>
      <c r="B6" s="175">
        <f>SUM(B4:B5)</f>
        <v>200</v>
      </c>
      <c r="C6" s="15"/>
      <c r="F6" s="39" t="s">
        <v>459</v>
      </c>
      <c r="G6" s="39" t="s">
        <v>460</v>
      </c>
      <c r="H6" s="39" t="s">
        <v>462</v>
      </c>
      <c r="I6" s="1" t="s">
        <v>461</v>
      </c>
    </row>
    <row r="7" spans="1:9" x14ac:dyDescent="0.3">
      <c r="A7" s="13"/>
      <c r="B7" s="14"/>
      <c r="C7" s="15"/>
      <c r="F7" s="189">
        <v>2442</v>
      </c>
      <c r="G7" s="190" t="s">
        <v>463</v>
      </c>
      <c r="H7" s="188">
        <v>18</v>
      </c>
      <c r="I7" s="188">
        <v>18</v>
      </c>
    </row>
    <row r="8" spans="1:9" x14ac:dyDescent="0.3">
      <c r="A8" s="16" t="s">
        <v>4</v>
      </c>
      <c r="B8" s="17"/>
      <c r="C8" s="11"/>
      <c r="F8" s="189"/>
      <c r="G8" s="189"/>
      <c r="H8" s="188"/>
      <c r="I8" s="188"/>
    </row>
    <row r="9" spans="1:9" x14ac:dyDescent="0.3">
      <c r="A9" s="11" t="s">
        <v>440</v>
      </c>
      <c r="B9" s="9">
        <v>18</v>
      </c>
      <c r="C9" s="11" t="s">
        <v>41</v>
      </c>
      <c r="F9" s="189">
        <v>2443</v>
      </c>
      <c r="G9" s="189" t="s">
        <v>464</v>
      </c>
      <c r="H9" s="188">
        <v>62.28</v>
      </c>
      <c r="I9" s="188"/>
    </row>
    <row r="10" spans="1:9" x14ac:dyDescent="0.3">
      <c r="A10" s="11" t="s">
        <v>426</v>
      </c>
      <c r="B10" s="18">
        <v>62.28</v>
      </c>
      <c r="C10" s="8" t="s">
        <v>442</v>
      </c>
      <c r="F10" s="189"/>
      <c r="G10" s="189"/>
      <c r="H10" s="188">
        <v>42.48</v>
      </c>
      <c r="I10" s="188">
        <f>SUM(H9:H10)</f>
        <v>104.75999999999999</v>
      </c>
    </row>
    <row r="11" spans="1:9" x14ac:dyDescent="0.3">
      <c r="A11" s="11" t="s">
        <v>443</v>
      </c>
      <c r="B11" s="18">
        <v>103.5</v>
      </c>
      <c r="C11" s="8" t="s">
        <v>444</v>
      </c>
      <c r="F11" s="189"/>
      <c r="G11" s="189"/>
      <c r="H11" s="188"/>
      <c r="I11" s="188"/>
    </row>
    <row r="12" spans="1:9" x14ac:dyDescent="0.3">
      <c r="A12" s="11" t="s">
        <v>445</v>
      </c>
      <c r="B12" s="18">
        <v>20</v>
      </c>
      <c r="C12" s="8" t="s">
        <v>446</v>
      </c>
      <c r="F12" s="189">
        <v>2444</v>
      </c>
      <c r="G12" s="189" t="s">
        <v>465</v>
      </c>
      <c r="H12" s="188">
        <v>103.5</v>
      </c>
      <c r="I12" s="188">
        <v>103.5</v>
      </c>
    </row>
    <row r="13" spans="1:9" x14ac:dyDescent="0.3">
      <c r="A13" s="11" t="s">
        <v>449</v>
      </c>
      <c r="B13" s="18">
        <v>41.78</v>
      </c>
      <c r="C13" s="8" t="s">
        <v>3</v>
      </c>
      <c r="F13" s="189"/>
      <c r="G13" s="189"/>
      <c r="H13" s="188"/>
      <c r="I13" s="188"/>
    </row>
    <row r="14" spans="1:9" x14ac:dyDescent="0.3">
      <c r="A14" s="11" t="s">
        <v>450</v>
      </c>
      <c r="B14" s="18">
        <v>250</v>
      </c>
      <c r="C14" s="8" t="s">
        <v>3</v>
      </c>
      <c r="F14" s="189">
        <v>2445</v>
      </c>
      <c r="G14" s="189" t="s">
        <v>466</v>
      </c>
      <c r="H14" s="188">
        <v>20</v>
      </c>
      <c r="I14" s="188"/>
    </row>
    <row r="15" spans="1:9" x14ac:dyDescent="0.3">
      <c r="A15" s="11" t="s">
        <v>5</v>
      </c>
      <c r="B15" s="18">
        <v>1031.6400000000001</v>
      </c>
      <c r="C15" s="11" t="s">
        <v>3</v>
      </c>
      <c r="F15" s="189"/>
      <c r="G15" s="189"/>
      <c r="H15" s="188">
        <v>250</v>
      </c>
      <c r="I15" s="188"/>
    </row>
    <row r="16" spans="1:9" x14ac:dyDescent="0.3">
      <c r="A16" s="11" t="s">
        <v>6</v>
      </c>
      <c r="B16" s="18">
        <v>40.29</v>
      </c>
      <c r="C16" s="11" t="s">
        <v>3</v>
      </c>
      <c r="F16" s="189"/>
      <c r="G16" s="189"/>
      <c r="H16" s="188">
        <v>1031.6400000000001</v>
      </c>
      <c r="I16" s="188"/>
    </row>
    <row r="17" spans="1:9" x14ac:dyDescent="0.3">
      <c r="A17" s="11" t="s">
        <v>7</v>
      </c>
      <c r="B17" s="186">
        <v>35</v>
      </c>
      <c r="C17" s="8" t="s">
        <v>3</v>
      </c>
      <c r="F17" s="189"/>
      <c r="G17" s="189"/>
      <c r="H17" s="188">
        <v>40.29</v>
      </c>
      <c r="I17" s="188"/>
    </row>
    <row r="18" spans="1:9" x14ac:dyDescent="0.3">
      <c r="A18" s="11" t="s">
        <v>439</v>
      </c>
      <c r="B18" s="186">
        <v>15.59</v>
      </c>
      <c r="C18" s="8" t="s">
        <v>3</v>
      </c>
      <c r="F18" s="189"/>
      <c r="G18" s="189"/>
      <c r="H18" s="188">
        <v>35</v>
      </c>
      <c r="I18" s="188"/>
    </row>
    <row r="19" spans="1:9" x14ac:dyDescent="0.3">
      <c r="A19" s="11" t="s">
        <v>455</v>
      </c>
      <c r="B19" s="18">
        <v>1265.83</v>
      </c>
      <c r="C19" s="8" t="s">
        <v>41</v>
      </c>
      <c r="F19" s="189"/>
      <c r="G19" s="189"/>
      <c r="H19" s="188">
        <v>15.59</v>
      </c>
      <c r="I19" s="188">
        <f>SUM(H14:H19)</f>
        <v>1392.52</v>
      </c>
    </row>
    <row r="20" spans="1:9" x14ac:dyDescent="0.3">
      <c r="A20" s="11" t="s">
        <v>426</v>
      </c>
      <c r="B20" s="18">
        <v>42.48</v>
      </c>
      <c r="C20" s="8" t="s">
        <v>456</v>
      </c>
      <c r="F20" s="189"/>
      <c r="G20" s="189"/>
      <c r="H20" s="188"/>
      <c r="I20" s="188"/>
    </row>
    <row r="21" spans="1:9" x14ac:dyDescent="0.3">
      <c r="A21" s="21" t="s">
        <v>457</v>
      </c>
      <c r="B21" s="18">
        <v>80.17</v>
      </c>
      <c r="C21" s="11" t="s">
        <v>3</v>
      </c>
      <c r="F21" s="189">
        <v>2446</v>
      </c>
      <c r="G21" s="189" t="s">
        <v>467</v>
      </c>
      <c r="H21" s="188">
        <v>41.78</v>
      </c>
      <c r="I21" s="188">
        <v>41.78</v>
      </c>
    </row>
    <row r="22" spans="1:9" x14ac:dyDescent="0.3">
      <c r="A22" s="21" t="s">
        <v>473</v>
      </c>
      <c r="B22" s="18">
        <v>50</v>
      </c>
      <c r="C22" s="11" t="s">
        <v>41</v>
      </c>
      <c r="F22" s="189"/>
      <c r="G22" s="189"/>
      <c r="H22" s="188"/>
      <c r="I22" s="188"/>
    </row>
    <row r="23" spans="1:9" x14ac:dyDescent="0.3">
      <c r="A23" s="21" t="s">
        <v>474</v>
      </c>
      <c r="B23" s="18">
        <v>76.12</v>
      </c>
      <c r="C23" s="11" t="s">
        <v>477</v>
      </c>
      <c r="F23" s="189">
        <v>2447</v>
      </c>
      <c r="G23" s="189" t="s">
        <v>468</v>
      </c>
      <c r="H23" s="188">
        <v>1265.83</v>
      </c>
      <c r="I23" s="188">
        <v>1265.83</v>
      </c>
    </row>
    <row r="24" spans="1:9" x14ac:dyDescent="0.3">
      <c r="A24" s="21"/>
      <c r="B24" s="65">
        <f>SUM(B9:B23)</f>
        <v>3132.68</v>
      </c>
      <c r="F24" s="189"/>
      <c r="G24" s="189"/>
      <c r="H24" s="188"/>
      <c r="I24" s="188"/>
    </row>
    <row r="25" spans="1:9" x14ac:dyDescent="0.3">
      <c r="B25" s="22"/>
      <c r="F25" s="189">
        <v>2448</v>
      </c>
      <c r="G25" s="189" t="s">
        <v>469</v>
      </c>
      <c r="H25" s="188">
        <v>80.17</v>
      </c>
      <c r="I25" s="188">
        <v>80.17</v>
      </c>
    </row>
    <row r="26" spans="1:9" ht="15" thickBot="1" x14ac:dyDescent="0.35">
      <c r="B26" s="22"/>
      <c r="F26" s="189"/>
      <c r="G26" s="189"/>
      <c r="H26" s="188"/>
      <c r="I26" s="188"/>
    </row>
    <row r="27" spans="1:9" ht="15" thickBot="1" x14ac:dyDescent="0.35">
      <c r="A27" s="55" t="s">
        <v>447</v>
      </c>
      <c r="B27" s="23"/>
      <c r="C27" s="24"/>
      <c r="F27" s="189">
        <v>2449</v>
      </c>
      <c r="G27" s="189" t="s">
        <v>475</v>
      </c>
      <c r="H27" s="191">
        <v>50</v>
      </c>
      <c r="I27" s="192">
        <v>50</v>
      </c>
    </row>
    <row r="28" spans="1:9" ht="15" thickBot="1" x14ac:dyDescent="0.35">
      <c r="A28" s="25" t="s">
        <v>9</v>
      </c>
      <c r="B28" s="67">
        <v>14269.4</v>
      </c>
      <c r="C28" s="24"/>
      <c r="F28" s="189"/>
      <c r="G28" s="189"/>
    </row>
    <row r="29" spans="1:9" ht="15" thickBot="1" x14ac:dyDescent="0.35">
      <c r="A29" s="58" t="s">
        <v>10</v>
      </c>
      <c r="B29" s="56">
        <v>20315.07</v>
      </c>
      <c r="C29" s="24"/>
      <c r="F29" s="189">
        <v>2450</v>
      </c>
      <c r="G29" s="189" t="s">
        <v>476</v>
      </c>
      <c r="H29" s="37">
        <v>76.12</v>
      </c>
      <c r="I29" s="37">
        <v>76.12</v>
      </c>
    </row>
    <row r="30" spans="1:9" ht="15" thickBot="1" x14ac:dyDescent="0.35">
      <c r="A30" s="50" t="s">
        <v>11</v>
      </c>
      <c r="B30" s="57">
        <f>SUM(B28:B29)</f>
        <v>34584.47</v>
      </c>
      <c r="C30" s="24"/>
    </row>
    <row r="31" spans="1:9" ht="15" thickBot="1" x14ac:dyDescent="0.35">
      <c r="A31" s="52"/>
      <c r="B31" s="26"/>
      <c r="C31" s="24"/>
      <c r="I31" s="193">
        <f>SUM(I7:I29)</f>
        <v>3132.68</v>
      </c>
    </row>
    <row r="32" spans="1:9" ht="15" thickBot="1" x14ac:dyDescent="0.35">
      <c r="A32" s="27" t="s">
        <v>292</v>
      </c>
      <c r="C32" s="24"/>
    </row>
    <row r="33" spans="1:7" ht="15" thickBot="1" x14ac:dyDescent="0.35">
      <c r="A33" s="165" t="s">
        <v>12</v>
      </c>
      <c r="B33" s="28">
        <v>82624.53</v>
      </c>
      <c r="C33" s="24"/>
    </row>
    <row r="34" spans="1:7" x14ac:dyDescent="0.3">
      <c r="A34" s="162"/>
      <c r="B34" s="163"/>
      <c r="C34" s="24"/>
    </row>
    <row r="35" spans="1:7" x14ac:dyDescent="0.3">
      <c r="A35" s="162"/>
      <c r="B35" s="163"/>
      <c r="C35" s="24"/>
    </row>
    <row r="36" spans="1:7" x14ac:dyDescent="0.3">
      <c r="A36" s="164"/>
      <c r="B36" s="2"/>
      <c r="C36" s="29"/>
    </row>
    <row r="37" spans="1:7" x14ac:dyDescent="0.3">
      <c r="A37" s="51" t="s">
        <v>13</v>
      </c>
      <c r="B37" s="11"/>
      <c r="C37" s="29"/>
    </row>
    <row r="38" spans="1:7" x14ac:dyDescent="0.3">
      <c r="A38" s="48" t="s">
        <v>14</v>
      </c>
      <c r="B38" s="30">
        <v>754.26</v>
      </c>
      <c r="C38" s="29"/>
    </row>
    <row r="39" spans="1:7" x14ac:dyDescent="0.3">
      <c r="A39" s="49" t="s">
        <v>15</v>
      </c>
      <c r="B39" s="31">
        <v>12482.69</v>
      </c>
      <c r="C39" s="29"/>
    </row>
    <row r="40" spans="1:7" x14ac:dyDescent="0.3">
      <c r="A40" s="49" t="s">
        <v>16</v>
      </c>
      <c r="B40" s="31">
        <v>10265.98</v>
      </c>
      <c r="C40" s="29"/>
    </row>
    <row r="41" spans="1:7" x14ac:dyDescent="0.3">
      <c r="A41" s="48" t="s">
        <v>17</v>
      </c>
      <c r="B41" s="32">
        <v>757.5</v>
      </c>
      <c r="C41" s="33"/>
    </row>
    <row r="42" spans="1:7" x14ac:dyDescent="0.3">
      <c r="A42" s="49" t="s">
        <v>18</v>
      </c>
      <c r="B42" s="34">
        <v>533.09</v>
      </c>
      <c r="C42" s="33"/>
    </row>
    <row r="43" spans="1:7" x14ac:dyDescent="0.3">
      <c r="A43" s="48" t="s">
        <v>20</v>
      </c>
      <c r="B43" s="35">
        <v>3964.58</v>
      </c>
      <c r="C43" s="181" t="s">
        <v>327</v>
      </c>
    </row>
    <row r="44" spans="1:7" x14ac:dyDescent="0.3">
      <c r="A44" s="48" t="s">
        <v>23</v>
      </c>
      <c r="B44" s="34">
        <v>199.7</v>
      </c>
      <c r="C44" s="36" t="s">
        <v>36</v>
      </c>
    </row>
    <row r="45" spans="1:7" x14ac:dyDescent="0.3">
      <c r="A45" s="48" t="s">
        <v>24</v>
      </c>
      <c r="B45" s="34">
        <v>382.63</v>
      </c>
      <c r="C45" s="33"/>
    </row>
    <row r="46" spans="1:7" x14ac:dyDescent="0.3">
      <c r="A46" s="48" t="s">
        <v>25</v>
      </c>
      <c r="B46" s="34">
        <v>115.45</v>
      </c>
      <c r="C46" s="33"/>
    </row>
    <row r="47" spans="1:7" x14ac:dyDescent="0.3">
      <c r="A47" s="48" t="s">
        <v>320</v>
      </c>
      <c r="B47" s="34">
        <v>2479.84</v>
      </c>
      <c r="C47" s="33"/>
    </row>
    <row r="48" spans="1:7" x14ac:dyDescent="0.3">
      <c r="A48" s="11" t="s">
        <v>316</v>
      </c>
      <c r="B48" s="34">
        <v>71.41</v>
      </c>
      <c r="C48" s="33" t="s">
        <v>287</v>
      </c>
      <c r="G48" s="2"/>
    </row>
    <row r="49" spans="1:7" x14ac:dyDescent="0.3">
      <c r="A49" s="11" t="s">
        <v>317</v>
      </c>
      <c r="B49" s="34">
        <v>720</v>
      </c>
      <c r="C49" s="33" t="s">
        <v>424</v>
      </c>
      <c r="G49" s="37"/>
    </row>
    <row r="50" spans="1:7" x14ac:dyDescent="0.3">
      <c r="A50" s="11" t="s">
        <v>30</v>
      </c>
      <c r="B50" s="34">
        <v>6000</v>
      </c>
      <c r="C50" s="33"/>
      <c r="G50" s="2"/>
    </row>
    <row r="51" spans="1:7" x14ac:dyDescent="0.3">
      <c r="A51" s="11" t="s">
        <v>31</v>
      </c>
      <c r="B51" s="62">
        <v>407.3</v>
      </c>
      <c r="C51" s="38"/>
    </row>
    <row r="52" spans="1:7" x14ac:dyDescent="0.3">
      <c r="A52" s="11" t="s">
        <v>273</v>
      </c>
      <c r="B52" s="61">
        <v>0</v>
      </c>
      <c r="C52" s="38"/>
    </row>
    <row r="53" spans="1:7" x14ac:dyDescent="0.3">
      <c r="A53" s="11" t="s">
        <v>33</v>
      </c>
      <c r="B53" s="62">
        <v>123.54</v>
      </c>
      <c r="C53" s="38"/>
    </row>
    <row r="54" spans="1:7" ht="15" thickBot="1" x14ac:dyDescent="0.35">
      <c r="A54" s="39" t="s">
        <v>34</v>
      </c>
      <c r="B54" s="185">
        <v>31328.81</v>
      </c>
      <c r="C54" s="33"/>
    </row>
    <row r="55" spans="1:7" x14ac:dyDescent="0.3">
      <c r="A55" s="39"/>
      <c r="B55" s="40"/>
      <c r="C55" s="33"/>
    </row>
    <row r="56" spans="1:7" x14ac:dyDescent="0.3">
      <c r="A56" s="1" t="s">
        <v>472</v>
      </c>
      <c r="C56" s="2"/>
    </row>
    <row r="57" spans="1:7" x14ac:dyDescent="0.3">
      <c r="A57" s="1" t="s">
        <v>448</v>
      </c>
    </row>
    <row r="59" spans="1:7" x14ac:dyDescent="0.3">
      <c r="A59" s="41" t="s">
        <v>37</v>
      </c>
      <c r="B59" s="6"/>
      <c r="C59" s="21"/>
    </row>
    <row r="60" spans="1:7" x14ac:dyDescent="0.3">
      <c r="A60" s="42" t="s">
        <v>429</v>
      </c>
      <c r="C60" s="43"/>
    </row>
    <row r="61" spans="1:7" x14ac:dyDescent="0.3">
      <c r="A61" s="42" t="s">
        <v>430</v>
      </c>
      <c r="C61" s="43"/>
    </row>
    <row r="62" spans="1:7" x14ac:dyDescent="0.3">
      <c r="A62" s="42" t="s">
        <v>428</v>
      </c>
      <c r="C62" s="43"/>
    </row>
    <row r="63" spans="1:7" x14ac:dyDescent="0.3">
      <c r="A63" s="42"/>
      <c r="C63" s="43"/>
    </row>
    <row r="64" spans="1:7" x14ac:dyDescent="0.3">
      <c r="A64" s="42"/>
      <c r="C64" s="4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1704-2CB9-4CC5-BCD7-6749C1671A61}">
  <dimension ref="A1:M179"/>
  <sheetViews>
    <sheetView workbookViewId="0">
      <selection activeCell="M5" sqref="M5"/>
    </sheetView>
  </sheetViews>
  <sheetFormatPr defaultRowHeight="14.4" x14ac:dyDescent="0.3"/>
  <cols>
    <col min="1" max="1" width="29.33203125" customWidth="1"/>
    <col min="2" max="2" width="13.109375" customWidth="1"/>
    <col min="3" max="3" width="10.6640625" customWidth="1"/>
    <col min="5" max="5" width="11.109375" customWidth="1"/>
    <col min="7" max="7" width="12.44140625" customWidth="1"/>
    <col min="11" max="11" width="10.44140625" bestFit="1" customWidth="1"/>
    <col min="12" max="12" width="12.88671875" customWidth="1"/>
  </cols>
  <sheetData>
    <row r="1" spans="1:13" x14ac:dyDescent="0.3">
      <c r="A1" s="69" t="s">
        <v>448</v>
      </c>
      <c r="B1" s="127"/>
      <c r="C1" s="128"/>
      <c r="D1" s="128"/>
      <c r="G1" s="114" t="s">
        <v>267</v>
      </c>
      <c r="H1" s="76"/>
      <c r="I1" s="76"/>
      <c r="J1" s="76"/>
      <c r="K1" s="138"/>
      <c r="L1" s="145">
        <v>105081.85</v>
      </c>
      <c r="M1" t="s">
        <v>433</v>
      </c>
    </row>
    <row r="2" spans="1:13" x14ac:dyDescent="0.3">
      <c r="A2" s="69"/>
      <c r="B2" s="127"/>
      <c r="C2" s="128"/>
      <c r="D2" s="128"/>
      <c r="G2" s="76"/>
      <c r="H2" s="76"/>
      <c r="I2" s="76"/>
      <c r="J2" s="76"/>
      <c r="K2" s="138"/>
      <c r="L2" s="106"/>
    </row>
    <row r="3" spans="1:13" x14ac:dyDescent="0.3">
      <c r="A3" s="70" t="s">
        <v>109</v>
      </c>
      <c r="B3" s="71"/>
      <c r="C3" s="128"/>
      <c r="D3" s="128"/>
      <c r="E3" s="76"/>
      <c r="G3" s="76" t="s">
        <v>268</v>
      </c>
      <c r="H3" s="76"/>
      <c r="I3" s="76"/>
      <c r="J3" s="76"/>
      <c r="K3" s="138"/>
      <c r="L3" s="146">
        <f>SUM(B31)</f>
        <v>72950.27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>
        <f>SUM(L1+L3)</f>
        <v>178032.12</v>
      </c>
    </row>
    <row r="5" spans="1:13" x14ac:dyDescent="0.3">
      <c r="A5" s="76" t="s">
        <v>111</v>
      </c>
      <c r="B5" s="71">
        <v>26.66</v>
      </c>
      <c r="C5" s="128"/>
      <c r="D5" s="128"/>
      <c r="G5" s="76"/>
      <c r="H5" s="76"/>
      <c r="I5" s="76"/>
      <c r="J5" s="76"/>
      <c r="K5" s="138"/>
      <c r="L5" s="106"/>
    </row>
    <row r="6" spans="1:13" x14ac:dyDescent="0.3">
      <c r="A6" s="76" t="s">
        <v>112</v>
      </c>
      <c r="B6" s="71">
        <v>26.66</v>
      </c>
      <c r="C6" s="128"/>
      <c r="D6" s="128"/>
      <c r="G6" s="76" t="s">
        <v>269</v>
      </c>
      <c r="H6" s="76"/>
      <c r="I6" s="76"/>
      <c r="J6" s="76"/>
      <c r="K6" s="138"/>
      <c r="L6" s="146">
        <f>SUM(B177)</f>
        <v>65361.619999999988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ht="15" thickBot="1" x14ac:dyDescent="0.35">
      <c r="A8" s="76" t="s">
        <v>250</v>
      </c>
      <c r="B8" s="71">
        <v>1000</v>
      </c>
      <c r="C8" s="128"/>
      <c r="D8" s="128"/>
      <c r="G8" s="114" t="s">
        <v>438</v>
      </c>
      <c r="H8" s="114"/>
      <c r="I8" s="114"/>
      <c r="J8" s="114"/>
      <c r="K8" s="139"/>
      <c r="L8" s="176">
        <f>SUM(L4-L6)</f>
        <v>112670.5</v>
      </c>
    </row>
    <row r="9" spans="1:13" ht="15" thickTop="1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x14ac:dyDescent="0.3">
      <c r="A10" s="76" t="s">
        <v>117</v>
      </c>
      <c r="B10" s="71"/>
      <c r="C10" s="128"/>
      <c r="D10" s="128"/>
      <c r="G10" s="114" t="s">
        <v>259</v>
      </c>
      <c r="H10" s="114"/>
      <c r="I10" s="114"/>
      <c r="J10" s="114"/>
      <c r="K10" s="138"/>
      <c r="L10" s="106"/>
    </row>
    <row r="11" spans="1:13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76"/>
      <c r="L11" s="106"/>
    </row>
    <row r="12" spans="1:13" x14ac:dyDescent="0.3">
      <c r="A12" s="76" t="s">
        <v>119</v>
      </c>
      <c r="B12" s="71"/>
      <c r="C12" s="128"/>
      <c r="D12" s="128"/>
      <c r="G12" s="76" t="s">
        <v>266</v>
      </c>
      <c r="H12" s="76"/>
      <c r="I12" s="76"/>
      <c r="J12" s="76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141" t="s">
        <v>453</v>
      </c>
      <c r="H13" s="76" t="s">
        <v>260</v>
      </c>
      <c r="I13" s="76"/>
      <c r="J13" s="76"/>
      <c r="K13" s="138"/>
      <c r="L13" s="106">
        <v>14269.4</v>
      </c>
    </row>
    <row r="14" spans="1:13" x14ac:dyDescent="0.3">
      <c r="A14" s="76" t="s">
        <v>122</v>
      </c>
      <c r="B14" s="71">
        <v>75.97</v>
      </c>
      <c r="C14" s="128"/>
      <c r="D14" s="128"/>
      <c r="G14" s="141" t="s">
        <v>453</v>
      </c>
      <c r="H14" s="76" t="s">
        <v>261</v>
      </c>
      <c r="I14" s="76"/>
      <c r="J14" s="76"/>
      <c r="K14" s="138"/>
      <c r="L14" s="106">
        <v>20315.07</v>
      </c>
    </row>
    <row r="15" spans="1:13" x14ac:dyDescent="0.3">
      <c r="A15" s="76" t="s">
        <v>124</v>
      </c>
      <c r="B15" s="71"/>
      <c r="C15" s="128"/>
      <c r="D15" s="128"/>
      <c r="G15" s="141" t="s">
        <v>454</v>
      </c>
      <c r="H15" s="76" t="s">
        <v>262</v>
      </c>
      <c r="I15" s="76"/>
      <c r="J15" s="76"/>
      <c r="K15" s="138"/>
      <c r="L15" s="146">
        <v>82624.53</v>
      </c>
    </row>
    <row r="16" spans="1:13" x14ac:dyDescent="0.3">
      <c r="A16" s="76" t="s">
        <v>125</v>
      </c>
      <c r="B16" s="71"/>
      <c r="C16" s="128"/>
      <c r="D16" s="128"/>
      <c r="G16" s="76"/>
      <c r="H16" s="76"/>
      <c r="I16" s="76"/>
      <c r="J16" s="76"/>
      <c r="K16" s="138"/>
      <c r="L16" s="145">
        <f>SUM(L13:L15)</f>
        <v>117209</v>
      </c>
    </row>
    <row r="17" spans="1:12" x14ac:dyDescent="0.3">
      <c r="A17" s="76" t="s">
        <v>127</v>
      </c>
      <c r="B17" s="71"/>
      <c r="C17" s="128"/>
      <c r="D17" s="128"/>
      <c r="G17" s="76"/>
      <c r="H17" s="76"/>
      <c r="I17" s="76"/>
      <c r="J17" s="76"/>
      <c r="K17" s="138"/>
      <c r="L17" s="138"/>
    </row>
    <row r="18" spans="1:12" x14ac:dyDescent="0.3">
      <c r="A18" s="76" t="s">
        <v>14</v>
      </c>
      <c r="B18" s="71">
        <v>200</v>
      </c>
      <c r="C18" s="128"/>
      <c r="D18" s="128"/>
      <c r="G18" s="76" t="s">
        <v>263</v>
      </c>
      <c r="H18" s="76"/>
      <c r="I18" s="76"/>
      <c r="J18" s="76"/>
      <c r="K18" s="137">
        <v>2367</v>
      </c>
      <c r="L18" s="135">
        <v>52.5</v>
      </c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7">
        <v>2397</v>
      </c>
      <c r="L19" s="135">
        <v>531.34</v>
      </c>
    </row>
    <row r="20" spans="1:12" x14ac:dyDescent="0.3">
      <c r="A20" s="76" t="s">
        <v>129</v>
      </c>
      <c r="B20" s="71">
        <v>1425</v>
      </c>
      <c r="C20" s="128"/>
      <c r="D20" s="128"/>
      <c r="G20" s="76"/>
      <c r="H20" s="76"/>
      <c r="I20" s="76"/>
      <c r="J20" s="76"/>
      <c r="K20" s="137">
        <v>2411</v>
      </c>
      <c r="L20" s="167">
        <v>400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2416</v>
      </c>
      <c r="L21" s="135">
        <v>250</v>
      </c>
    </row>
    <row r="22" spans="1:12" x14ac:dyDescent="0.3">
      <c r="A22" s="76" t="s">
        <v>131</v>
      </c>
      <c r="B22" s="71"/>
      <c r="C22" s="128"/>
      <c r="D22" s="128"/>
      <c r="G22" s="76"/>
      <c r="H22" s="76"/>
      <c r="I22" s="76"/>
      <c r="J22" s="76"/>
      <c r="K22" s="137">
        <v>2418</v>
      </c>
      <c r="L22" s="135">
        <v>18</v>
      </c>
    </row>
    <row r="23" spans="1:12" x14ac:dyDescent="0.3">
      <c r="A23" s="76" t="s">
        <v>133</v>
      </c>
      <c r="B23" s="71">
        <v>2825</v>
      </c>
      <c r="C23" s="128"/>
      <c r="D23" s="128"/>
      <c r="G23" s="76"/>
      <c r="H23" s="76"/>
      <c r="I23" s="76"/>
      <c r="J23" s="76"/>
      <c r="K23" s="137">
        <v>2429</v>
      </c>
      <c r="L23" s="170">
        <v>240</v>
      </c>
    </row>
    <row r="24" spans="1:12" x14ac:dyDescent="0.3">
      <c r="A24" s="76" t="s">
        <v>135</v>
      </c>
      <c r="B24" s="71"/>
      <c r="C24" s="128"/>
      <c r="D24" s="128"/>
      <c r="G24" s="76"/>
      <c r="H24" s="76"/>
      <c r="I24" s="76"/>
      <c r="J24" s="76"/>
      <c r="K24" s="137">
        <v>2430</v>
      </c>
      <c r="L24" s="167">
        <v>50</v>
      </c>
    </row>
    <row r="25" spans="1:12" x14ac:dyDescent="0.3">
      <c r="A25" s="98" t="s">
        <v>137</v>
      </c>
      <c r="B25" s="99">
        <f>SUM(B5:B23)</f>
        <v>7712.27</v>
      </c>
      <c r="C25" s="128"/>
      <c r="D25" s="128"/>
      <c r="G25" s="76"/>
      <c r="H25" s="76"/>
      <c r="I25" s="76"/>
      <c r="J25" s="76"/>
      <c r="K25" s="137">
        <v>2431</v>
      </c>
      <c r="L25" s="135">
        <v>18</v>
      </c>
    </row>
    <row r="26" spans="1:12" x14ac:dyDescent="0.3">
      <c r="A26" s="98" t="s">
        <v>139</v>
      </c>
      <c r="B26" s="102"/>
      <c r="C26" s="128"/>
      <c r="D26" s="128"/>
      <c r="K26" s="137">
        <v>2432</v>
      </c>
      <c r="L26" s="135">
        <v>25</v>
      </c>
    </row>
    <row r="27" spans="1:12" x14ac:dyDescent="0.3">
      <c r="A27" s="76" t="s">
        <v>141</v>
      </c>
      <c r="B27" s="71">
        <v>22619</v>
      </c>
      <c r="C27" s="128"/>
      <c r="D27" s="128"/>
      <c r="K27" s="137">
        <v>2440</v>
      </c>
      <c r="L27" s="170">
        <v>20.98</v>
      </c>
    </row>
    <row r="28" spans="1:12" x14ac:dyDescent="0.3">
      <c r="A28" s="76" t="s">
        <v>142</v>
      </c>
      <c r="B28" s="71">
        <v>22619</v>
      </c>
      <c r="C28" s="128"/>
      <c r="D28" s="128"/>
      <c r="K28" s="137">
        <v>2442</v>
      </c>
      <c r="L28" s="135">
        <v>18</v>
      </c>
    </row>
    <row r="29" spans="1:12" x14ac:dyDescent="0.3">
      <c r="A29" s="76" t="s">
        <v>144</v>
      </c>
      <c r="B29" s="71">
        <v>20000</v>
      </c>
      <c r="C29" s="71"/>
      <c r="D29" s="128"/>
      <c r="K29" s="137">
        <v>2443</v>
      </c>
      <c r="L29" s="135">
        <v>104.76</v>
      </c>
    </row>
    <row r="30" spans="1:12" x14ac:dyDescent="0.3">
      <c r="A30" s="76" t="s">
        <v>145</v>
      </c>
      <c r="B30" s="71"/>
      <c r="C30" s="128"/>
      <c r="D30" s="128"/>
      <c r="G30" s="76"/>
      <c r="H30" s="76"/>
      <c r="I30" s="76"/>
      <c r="J30" s="76"/>
      <c r="K30" s="137">
        <v>2444</v>
      </c>
      <c r="L30" s="135">
        <v>103.5</v>
      </c>
    </row>
    <row r="31" spans="1:12" x14ac:dyDescent="0.3">
      <c r="A31" s="98" t="s">
        <v>136</v>
      </c>
      <c r="B31" s="99">
        <f>SUM(B25:B29)</f>
        <v>72950.27</v>
      </c>
      <c r="C31" s="128"/>
      <c r="D31" s="128"/>
      <c r="K31" s="137">
        <v>2445</v>
      </c>
      <c r="L31" s="135">
        <v>1392.52</v>
      </c>
    </row>
    <row r="32" spans="1:12" x14ac:dyDescent="0.3">
      <c r="A32" s="98"/>
      <c r="B32" s="187"/>
      <c r="C32" s="128"/>
      <c r="D32" s="128"/>
      <c r="K32" s="137">
        <v>2446</v>
      </c>
      <c r="L32" s="135">
        <v>41.78</v>
      </c>
    </row>
    <row r="33" spans="1:12" x14ac:dyDescent="0.3">
      <c r="A33" s="98"/>
      <c r="B33" s="187"/>
      <c r="C33" s="128"/>
      <c r="D33" s="128"/>
      <c r="K33" s="137">
        <v>2447</v>
      </c>
      <c r="L33" s="135">
        <v>1265.83</v>
      </c>
    </row>
    <row r="34" spans="1:12" x14ac:dyDescent="0.3">
      <c r="A34" s="98"/>
      <c r="B34" s="187"/>
      <c r="C34" s="128"/>
      <c r="D34" s="128"/>
      <c r="K34" s="137">
        <v>2448</v>
      </c>
      <c r="L34" s="135">
        <v>80.17</v>
      </c>
    </row>
    <row r="35" spans="1:12" x14ac:dyDescent="0.3">
      <c r="A35" s="98"/>
      <c r="B35" s="187"/>
      <c r="C35" s="128"/>
      <c r="D35" s="128"/>
      <c r="K35" s="137">
        <v>2449</v>
      </c>
      <c r="L35" s="135">
        <v>50</v>
      </c>
    </row>
    <row r="36" spans="1:12" x14ac:dyDescent="0.3">
      <c r="A36" s="98"/>
      <c r="B36" s="187"/>
      <c r="C36" s="128"/>
      <c r="D36" s="128"/>
      <c r="K36" s="137">
        <v>2450</v>
      </c>
      <c r="L36" s="144">
        <v>76.12</v>
      </c>
    </row>
    <row r="37" spans="1:12" x14ac:dyDescent="0.3">
      <c r="B37" s="71"/>
      <c r="C37" s="128"/>
      <c r="D37" s="128"/>
      <c r="K37" s="137"/>
      <c r="L37" s="136">
        <f>SUM(L18:L36)</f>
        <v>4738.5000000000009</v>
      </c>
    </row>
    <row r="38" spans="1:12" x14ac:dyDescent="0.3">
      <c r="B38" s="71"/>
      <c r="C38" s="128"/>
      <c r="D38" s="128"/>
      <c r="K38" s="137"/>
      <c r="L38" s="168"/>
    </row>
    <row r="39" spans="1:12" x14ac:dyDescent="0.3">
      <c r="B39" s="71"/>
      <c r="C39" s="128"/>
      <c r="D39" s="128"/>
      <c r="G39" s="76" t="s">
        <v>452</v>
      </c>
      <c r="K39" s="137"/>
      <c r="L39" s="168">
        <v>200</v>
      </c>
    </row>
    <row r="40" spans="1:12" x14ac:dyDescent="0.3">
      <c r="B40" s="71"/>
      <c r="C40" s="128"/>
      <c r="D40" s="128"/>
      <c r="G40" s="76"/>
      <c r="K40" s="137"/>
      <c r="L40" s="168"/>
    </row>
    <row r="41" spans="1:12" x14ac:dyDescent="0.3">
      <c r="B41" s="71"/>
      <c r="C41" s="128"/>
      <c r="D41" s="128"/>
      <c r="G41" s="76"/>
      <c r="K41" s="137"/>
      <c r="L41" s="168"/>
    </row>
    <row r="42" spans="1:12" x14ac:dyDescent="0.3">
      <c r="B42" s="128"/>
      <c r="C42" s="128"/>
      <c r="D42" s="128"/>
      <c r="K42" s="137"/>
      <c r="L42" s="139"/>
    </row>
    <row r="43" spans="1:12" x14ac:dyDescent="0.3">
      <c r="B43" s="128"/>
      <c r="C43" s="128"/>
      <c r="D43" s="128"/>
      <c r="G43" s="114" t="s">
        <v>451</v>
      </c>
      <c r="K43" s="137"/>
      <c r="L43" s="177">
        <f>SUM(L16-L37+L39)</f>
        <v>112670.5</v>
      </c>
    </row>
    <row r="44" spans="1:12" x14ac:dyDescent="0.3">
      <c r="B44" s="128"/>
      <c r="C44" s="128"/>
      <c r="D44" s="128"/>
    </row>
    <row r="45" spans="1:12" x14ac:dyDescent="0.3">
      <c r="B45" s="128"/>
      <c r="C45" s="128"/>
      <c r="D45" s="128"/>
    </row>
    <row r="46" spans="1:12" x14ac:dyDescent="0.3">
      <c r="B46" s="128"/>
      <c r="C46" s="128"/>
      <c r="D46" s="128"/>
    </row>
    <row r="47" spans="1:12" x14ac:dyDescent="0.3">
      <c r="B47" s="128"/>
      <c r="C47" s="128"/>
      <c r="D47" s="128"/>
    </row>
    <row r="48" spans="1:12" x14ac:dyDescent="0.3">
      <c r="B48" s="128"/>
      <c r="C48" s="128"/>
      <c r="D48" s="128"/>
      <c r="H48" s="76"/>
      <c r="I48" s="76"/>
      <c r="J48" s="76"/>
    </row>
    <row r="49" spans="1:11" x14ac:dyDescent="0.3">
      <c r="B49" s="128"/>
      <c r="C49" s="128"/>
      <c r="D49" s="128"/>
    </row>
    <row r="50" spans="1:11" x14ac:dyDescent="0.3">
      <c r="B50" s="128"/>
      <c r="C50" s="128"/>
      <c r="D50" s="128"/>
      <c r="G50" s="76"/>
      <c r="H50" s="76"/>
      <c r="I50" s="76"/>
      <c r="J50" s="76"/>
      <c r="K50" s="76"/>
    </row>
    <row r="51" spans="1:11" x14ac:dyDescent="0.3">
      <c r="B51" s="128"/>
      <c r="C51" s="128"/>
      <c r="D51" s="128"/>
    </row>
    <row r="52" spans="1:11" x14ac:dyDescent="0.3">
      <c r="K52" s="137"/>
    </row>
    <row r="53" spans="1:11" x14ac:dyDescent="0.3">
      <c r="G53" s="114"/>
      <c r="H53" s="76"/>
      <c r="I53" s="76"/>
      <c r="J53" s="76"/>
      <c r="K53" s="137"/>
    </row>
    <row r="54" spans="1:11" x14ac:dyDescent="0.3">
      <c r="A54" s="70" t="s">
        <v>148</v>
      </c>
      <c r="B54" s="129"/>
      <c r="C54" s="153" t="s">
        <v>244</v>
      </c>
      <c r="D54" s="153" t="s">
        <v>245</v>
      </c>
      <c r="E54" s="154" t="s">
        <v>110</v>
      </c>
    </row>
    <row r="55" spans="1:11" x14ac:dyDescent="0.3">
      <c r="A55" s="114" t="s">
        <v>149</v>
      </c>
      <c r="B55" s="129"/>
      <c r="C55" s="129"/>
      <c r="D55" s="129"/>
      <c r="E55" s="112"/>
    </row>
    <row r="56" spans="1:11" x14ac:dyDescent="0.3">
      <c r="A56" s="76" t="s">
        <v>150</v>
      </c>
      <c r="B56" s="129">
        <v>359.85</v>
      </c>
      <c r="C56" s="129">
        <v>359.85</v>
      </c>
      <c r="D56" s="129"/>
      <c r="E56" s="117">
        <v>750</v>
      </c>
    </row>
    <row r="57" spans="1:11" x14ac:dyDescent="0.3">
      <c r="A57" s="76" t="s">
        <v>152</v>
      </c>
      <c r="B57" s="129">
        <v>12471.5</v>
      </c>
      <c r="C57" s="129">
        <v>12471.56</v>
      </c>
      <c r="D57" s="129"/>
      <c r="E57" s="117">
        <v>15600</v>
      </c>
    </row>
    <row r="58" spans="1:11" x14ac:dyDescent="0.3">
      <c r="A58" s="76" t="s">
        <v>153</v>
      </c>
      <c r="B58" s="129">
        <v>350</v>
      </c>
      <c r="C58" s="129">
        <v>350</v>
      </c>
      <c r="D58" s="129"/>
      <c r="E58" s="117">
        <v>420</v>
      </c>
    </row>
    <row r="59" spans="1:11" x14ac:dyDescent="0.3">
      <c r="A59" s="76" t="s">
        <v>154</v>
      </c>
      <c r="B59" s="129"/>
      <c r="C59" s="129"/>
      <c r="D59" s="129"/>
      <c r="E59" s="117">
        <v>200</v>
      </c>
    </row>
    <row r="60" spans="1:11" x14ac:dyDescent="0.3">
      <c r="A60" s="76" t="s">
        <v>471</v>
      </c>
      <c r="B60" s="129">
        <v>1265.83</v>
      </c>
      <c r="C60" s="129">
        <v>1265.83</v>
      </c>
      <c r="D60" s="129"/>
      <c r="E60" s="117"/>
    </row>
    <row r="61" spans="1:11" x14ac:dyDescent="0.3">
      <c r="A61" s="76"/>
      <c r="B61" s="129"/>
      <c r="C61" s="129"/>
      <c r="D61" s="129"/>
      <c r="E61" s="117"/>
    </row>
    <row r="62" spans="1:11" x14ac:dyDescent="0.3">
      <c r="A62" s="114" t="s">
        <v>155</v>
      </c>
      <c r="B62" s="129"/>
      <c r="C62" s="129"/>
      <c r="D62" s="129"/>
      <c r="E62" s="117"/>
    </row>
    <row r="63" spans="1:11" x14ac:dyDescent="0.3">
      <c r="A63" s="76" t="s">
        <v>156</v>
      </c>
      <c r="B63" s="129">
        <v>148.94999999999999</v>
      </c>
      <c r="C63" s="129">
        <v>148.94999999999999</v>
      </c>
      <c r="D63" s="129"/>
      <c r="E63" s="117">
        <v>300</v>
      </c>
    </row>
    <row r="64" spans="1:11" x14ac:dyDescent="0.3">
      <c r="A64" s="76" t="s">
        <v>157</v>
      </c>
      <c r="B64" s="129">
        <v>504</v>
      </c>
      <c r="C64" s="129">
        <v>422.2</v>
      </c>
      <c r="D64" s="129">
        <v>81.8</v>
      </c>
      <c r="E64" s="117">
        <v>500</v>
      </c>
    </row>
    <row r="65" spans="1:5" x14ac:dyDescent="0.3">
      <c r="A65" s="76"/>
      <c r="B65" s="129"/>
      <c r="C65" s="129"/>
      <c r="D65" s="129"/>
      <c r="E65" s="117"/>
    </row>
    <row r="66" spans="1:5" x14ac:dyDescent="0.3">
      <c r="A66" s="114" t="s">
        <v>158</v>
      </c>
      <c r="B66" s="129"/>
      <c r="C66" s="129"/>
      <c r="D66" s="129"/>
      <c r="E66" s="117"/>
    </row>
    <row r="67" spans="1:5" x14ac:dyDescent="0.3">
      <c r="A67" s="76" t="s">
        <v>159</v>
      </c>
      <c r="B67" s="129">
        <v>160</v>
      </c>
      <c r="C67" s="129">
        <v>160</v>
      </c>
      <c r="D67" s="129"/>
      <c r="E67" s="117">
        <v>200</v>
      </c>
    </row>
    <row r="68" spans="1:5" x14ac:dyDescent="0.3">
      <c r="A68" s="76" t="s">
        <v>160</v>
      </c>
      <c r="B68" s="129">
        <v>378</v>
      </c>
      <c r="C68" s="129">
        <v>315</v>
      </c>
      <c r="D68" s="129">
        <v>63</v>
      </c>
      <c r="E68" s="117">
        <v>450</v>
      </c>
    </row>
    <row r="69" spans="1:5" x14ac:dyDescent="0.3">
      <c r="A69" s="76"/>
      <c r="B69" s="129"/>
      <c r="C69" s="129"/>
      <c r="D69" s="129"/>
      <c r="E69" s="117"/>
    </row>
    <row r="70" spans="1:5" x14ac:dyDescent="0.3">
      <c r="A70" s="114" t="s">
        <v>161</v>
      </c>
      <c r="B70" s="129"/>
      <c r="C70" s="129"/>
      <c r="D70" s="129"/>
      <c r="E70" s="117"/>
    </row>
    <row r="71" spans="1:5" x14ac:dyDescent="0.3">
      <c r="A71" s="76" t="s">
        <v>162</v>
      </c>
      <c r="B71" s="129">
        <v>1501.22</v>
      </c>
      <c r="C71" s="129">
        <v>1501.22</v>
      </c>
      <c r="D71" s="129"/>
      <c r="E71" s="117">
        <v>2500</v>
      </c>
    </row>
    <row r="72" spans="1:5" x14ac:dyDescent="0.3">
      <c r="A72" s="76" t="s">
        <v>163</v>
      </c>
      <c r="B72" s="129">
        <v>587.4</v>
      </c>
      <c r="C72" s="129">
        <v>587.4</v>
      </c>
      <c r="D72" s="129"/>
      <c r="E72" s="117">
        <v>700</v>
      </c>
    </row>
    <row r="73" spans="1:5" x14ac:dyDescent="0.3">
      <c r="A73" s="76" t="s">
        <v>164</v>
      </c>
      <c r="B73" s="129"/>
      <c r="C73" s="129"/>
      <c r="D73" s="129"/>
      <c r="E73" s="117">
        <v>500</v>
      </c>
    </row>
    <row r="74" spans="1:5" x14ac:dyDescent="0.3">
      <c r="A74" s="76" t="s">
        <v>165</v>
      </c>
      <c r="B74" s="129">
        <v>45</v>
      </c>
      <c r="C74" s="129">
        <v>45</v>
      </c>
      <c r="D74" s="129"/>
      <c r="E74" s="117">
        <v>100</v>
      </c>
    </row>
    <row r="75" spans="1:5" x14ac:dyDescent="0.3">
      <c r="A75" s="76" t="s">
        <v>166</v>
      </c>
      <c r="B75" s="129">
        <v>85</v>
      </c>
      <c r="C75" s="129">
        <v>85</v>
      </c>
      <c r="D75" s="129"/>
      <c r="E75" s="117">
        <v>150</v>
      </c>
    </row>
    <row r="76" spans="1:5" x14ac:dyDescent="0.3">
      <c r="A76" s="76" t="s">
        <v>167</v>
      </c>
      <c r="B76" s="129">
        <v>52.5</v>
      </c>
      <c r="C76" s="129">
        <v>52.5</v>
      </c>
      <c r="D76" s="129"/>
      <c r="E76" s="117">
        <v>50</v>
      </c>
    </row>
    <row r="77" spans="1:5" x14ac:dyDescent="0.3">
      <c r="A77" s="76" t="s">
        <v>168</v>
      </c>
      <c r="B77" s="129"/>
      <c r="C77" s="129"/>
      <c r="D77" s="129"/>
      <c r="E77" s="117"/>
    </row>
    <row r="78" spans="1:5" x14ac:dyDescent="0.3">
      <c r="A78" s="76" t="s">
        <v>169</v>
      </c>
      <c r="B78" s="129">
        <v>120</v>
      </c>
      <c r="C78" s="129">
        <v>100</v>
      </c>
      <c r="D78" s="129">
        <v>20</v>
      </c>
      <c r="E78" s="117">
        <v>160</v>
      </c>
    </row>
    <row r="79" spans="1:5" x14ac:dyDescent="0.3">
      <c r="A79" s="76" t="s">
        <v>170</v>
      </c>
      <c r="B79" s="129">
        <v>174.13</v>
      </c>
      <c r="C79" s="129">
        <v>174.13</v>
      </c>
      <c r="D79" s="129"/>
      <c r="E79" s="117">
        <v>200</v>
      </c>
    </row>
    <row r="80" spans="1:5" x14ac:dyDescent="0.3">
      <c r="A80" s="76"/>
      <c r="B80" s="129"/>
      <c r="C80" s="129"/>
      <c r="D80" s="129"/>
      <c r="E80" s="117"/>
    </row>
    <row r="81" spans="1:5" x14ac:dyDescent="0.3">
      <c r="A81" s="114" t="s">
        <v>171</v>
      </c>
      <c r="B81" s="129"/>
      <c r="C81" s="129"/>
      <c r="D81" s="129"/>
      <c r="E81" s="117"/>
    </row>
    <row r="82" spans="1:5" x14ac:dyDescent="0.3">
      <c r="A82" s="76" t="s">
        <v>172</v>
      </c>
      <c r="B82" s="129">
        <v>884.55</v>
      </c>
      <c r="C82" s="129">
        <v>776.01</v>
      </c>
      <c r="D82" s="129">
        <v>108.54</v>
      </c>
      <c r="E82" s="117">
        <v>800</v>
      </c>
    </row>
    <row r="83" spans="1:5" x14ac:dyDescent="0.3">
      <c r="A83" s="76" t="s">
        <v>173</v>
      </c>
      <c r="B83" s="129"/>
      <c r="C83" s="129"/>
      <c r="D83" s="129"/>
      <c r="E83" s="117">
        <v>10</v>
      </c>
    </row>
    <row r="84" spans="1:5" x14ac:dyDescent="0.3">
      <c r="A84" s="76" t="s">
        <v>174</v>
      </c>
      <c r="B84" s="129">
        <v>190</v>
      </c>
      <c r="C84" s="129">
        <v>190</v>
      </c>
      <c r="D84" s="129"/>
      <c r="E84" s="117">
        <v>200</v>
      </c>
    </row>
    <row r="85" spans="1:5" x14ac:dyDescent="0.3">
      <c r="A85" s="76" t="s">
        <v>175</v>
      </c>
      <c r="B85" s="129">
        <v>40</v>
      </c>
      <c r="C85" s="129">
        <v>40</v>
      </c>
      <c r="D85" s="129"/>
      <c r="E85" s="117">
        <v>50</v>
      </c>
    </row>
    <row r="86" spans="1:5" x14ac:dyDescent="0.3">
      <c r="A86" s="76"/>
      <c r="B86" s="129"/>
      <c r="C86" s="129"/>
      <c r="D86" s="129"/>
      <c r="E86" s="117"/>
    </row>
    <row r="87" spans="1:5" x14ac:dyDescent="0.3">
      <c r="A87" s="114" t="s">
        <v>176</v>
      </c>
      <c r="B87" s="129"/>
      <c r="C87" s="129"/>
      <c r="D87" s="129"/>
      <c r="E87" s="117"/>
    </row>
    <row r="88" spans="1:5" x14ac:dyDescent="0.3">
      <c r="A88" s="178" t="s">
        <v>177</v>
      </c>
      <c r="B88" s="129">
        <v>400</v>
      </c>
      <c r="C88" s="129">
        <v>400</v>
      </c>
      <c r="D88" s="129"/>
      <c r="E88" s="117">
        <v>400</v>
      </c>
    </row>
    <row r="89" spans="1:5" x14ac:dyDescent="0.3">
      <c r="A89" s="76" t="s">
        <v>178</v>
      </c>
      <c r="B89" s="129">
        <v>400</v>
      </c>
      <c r="C89" s="129">
        <v>400</v>
      </c>
      <c r="D89" s="129"/>
      <c r="E89" s="117">
        <v>400</v>
      </c>
    </row>
    <row r="90" spans="1:5" x14ac:dyDescent="0.3">
      <c r="A90" s="76" t="s">
        <v>179</v>
      </c>
      <c r="B90" s="129">
        <v>400</v>
      </c>
      <c r="C90" s="129">
        <v>400</v>
      </c>
      <c r="D90" s="129"/>
      <c r="E90" s="117">
        <v>400</v>
      </c>
    </row>
    <row r="91" spans="1:5" x14ac:dyDescent="0.3">
      <c r="A91" s="76" t="s">
        <v>180</v>
      </c>
      <c r="B91" s="129">
        <v>400</v>
      </c>
      <c r="C91" s="129">
        <v>400</v>
      </c>
      <c r="D91" s="129"/>
      <c r="E91" s="117">
        <v>400</v>
      </c>
    </row>
    <row r="92" spans="1:5" x14ac:dyDescent="0.3">
      <c r="A92" s="76" t="s">
        <v>181</v>
      </c>
      <c r="B92" s="129"/>
      <c r="C92" s="129"/>
      <c r="D92" s="129"/>
      <c r="E92" s="117">
        <v>400</v>
      </c>
    </row>
    <row r="93" spans="1:5" x14ac:dyDescent="0.3">
      <c r="A93" s="76" t="s">
        <v>182</v>
      </c>
      <c r="B93" s="129">
        <v>400</v>
      </c>
      <c r="C93" s="129">
        <v>400</v>
      </c>
      <c r="D93" s="129"/>
      <c r="E93" s="117">
        <v>400</v>
      </c>
    </row>
    <row r="94" spans="1:5" x14ac:dyDescent="0.3">
      <c r="A94" s="76" t="s">
        <v>183</v>
      </c>
      <c r="B94" s="129">
        <v>400</v>
      </c>
      <c r="C94" s="129">
        <v>400</v>
      </c>
      <c r="D94" s="129"/>
      <c r="E94" s="117">
        <v>400</v>
      </c>
    </row>
    <row r="95" spans="1:5" x14ac:dyDescent="0.3">
      <c r="A95" s="76" t="s">
        <v>184</v>
      </c>
      <c r="B95" s="129">
        <v>19.989999999999998</v>
      </c>
      <c r="C95" s="129">
        <v>19.989999999999998</v>
      </c>
      <c r="D95" s="129"/>
      <c r="E95" s="117">
        <v>30</v>
      </c>
    </row>
    <row r="96" spans="1:5" x14ac:dyDescent="0.3">
      <c r="A96" s="76" t="s">
        <v>185</v>
      </c>
      <c r="B96" s="129">
        <v>250</v>
      </c>
      <c r="C96" s="129">
        <v>250</v>
      </c>
      <c r="D96" s="129"/>
      <c r="E96" s="117">
        <v>250</v>
      </c>
    </row>
    <row r="97" spans="1:5" x14ac:dyDescent="0.3">
      <c r="A97" s="76" t="s">
        <v>186</v>
      </c>
      <c r="B97" s="129">
        <v>900</v>
      </c>
      <c r="C97" s="129">
        <v>900</v>
      </c>
      <c r="D97" s="129"/>
      <c r="E97" s="117">
        <v>900</v>
      </c>
    </row>
    <row r="98" spans="1:5" x14ac:dyDescent="0.3">
      <c r="A98" s="76" t="s">
        <v>88</v>
      </c>
      <c r="B98" s="129">
        <v>500</v>
      </c>
      <c r="C98" s="129">
        <v>500</v>
      </c>
      <c r="D98" s="129"/>
      <c r="E98" s="117">
        <v>400</v>
      </c>
    </row>
    <row r="99" spans="1:5" x14ac:dyDescent="0.3">
      <c r="A99" s="76" t="s">
        <v>187</v>
      </c>
      <c r="B99" s="129">
        <v>120</v>
      </c>
      <c r="C99" s="129">
        <v>120</v>
      </c>
      <c r="D99" s="129"/>
      <c r="E99" s="117">
        <v>120</v>
      </c>
    </row>
    <row r="100" spans="1:5" x14ac:dyDescent="0.3">
      <c r="A100" s="76" t="s">
        <v>188</v>
      </c>
      <c r="B100" s="129">
        <v>120</v>
      </c>
      <c r="C100" s="129">
        <v>120</v>
      </c>
      <c r="D100" s="129"/>
      <c r="E100" s="117">
        <v>120</v>
      </c>
    </row>
    <row r="101" spans="1:5" x14ac:dyDescent="0.3">
      <c r="A101" s="76" t="s">
        <v>189</v>
      </c>
      <c r="B101" s="129">
        <v>41.78</v>
      </c>
      <c r="C101" s="129">
        <v>41.78</v>
      </c>
      <c r="D101" s="129"/>
      <c r="E101" s="117">
        <v>125</v>
      </c>
    </row>
    <row r="102" spans="1:5" x14ac:dyDescent="0.3">
      <c r="A102" s="76" t="s">
        <v>406</v>
      </c>
      <c r="B102" s="129">
        <v>600</v>
      </c>
      <c r="C102" s="129">
        <v>600</v>
      </c>
      <c r="E102" s="117"/>
    </row>
    <row r="103" spans="1:5" x14ac:dyDescent="0.3">
      <c r="A103" s="114" t="s">
        <v>190</v>
      </c>
      <c r="B103" s="129"/>
      <c r="C103" s="129"/>
      <c r="D103" s="129"/>
      <c r="E103" s="117"/>
    </row>
    <row r="104" spans="1:5" x14ac:dyDescent="0.3">
      <c r="A104" s="76" t="s">
        <v>331</v>
      </c>
      <c r="B104" s="129">
        <v>161.26</v>
      </c>
      <c r="C104" s="129">
        <v>134.38</v>
      </c>
      <c r="D104" s="129">
        <v>26.88</v>
      </c>
      <c r="E104" s="117">
        <v>250</v>
      </c>
    </row>
    <row r="105" spans="1:5" x14ac:dyDescent="0.3">
      <c r="A105" s="76" t="s">
        <v>192</v>
      </c>
      <c r="B105" s="129">
        <v>240</v>
      </c>
      <c r="C105" s="129">
        <v>200</v>
      </c>
      <c r="D105" s="129">
        <v>40</v>
      </c>
      <c r="E105" s="117">
        <v>250</v>
      </c>
    </row>
    <row r="106" spans="1:5" x14ac:dyDescent="0.3">
      <c r="A106" s="76" t="s">
        <v>330</v>
      </c>
      <c r="B106" s="129">
        <v>30</v>
      </c>
      <c r="C106" s="129">
        <v>25</v>
      </c>
      <c r="D106" s="129">
        <v>5</v>
      </c>
      <c r="E106" s="117"/>
    </row>
    <row r="107" spans="1:5" x14ac:dyDescent="0.3">
      <c r="A107" s="76" t="s">
        <v>193</v>
      </c>
      <c r="B107" s="129">
        <v>140.31</v>
      </c>
      <c r="C107" s="129">
        <v>116.91</v>
      </c>
      <c r="D107" s="129">
        <v>23.4</v>
      </c>
      <c r="E107" s="117">
        <v>200</v>
      </c>
    </row>
    <row r="108" spans="1:5" x14ac:dyDescent="0.3">
      <c r="A108" s="76" t="s">
        <v>194</v>
      </c>
      <c r="B108" s="129">
        <v>500</v>
      </c>
      <c r="C108" s="129">
        <v>500</v>
      </c>
      <c r="D108" s="129"/>
      <c r="E108" s="117">
        <v>500</v>
      </c>
    </row>
    <row r="109" spans="1:5" x14ac:dyDescent="0.3">
      <c r="A109" s="76" t="s">
        <v>195</v>
      </c>
      <c r="B109" s="129">
        <v>96</v>
      </c>
      <c r="C109" s="129">
        <v>80</v>
      </c>
      <c r="D109" s="129">
        <v>16</v>
      </c>
      <c r="E109" s="117">
        <v>200</v>
      </c>
    </row>
    <row r="110" spans="1:5" x14ac:dyDescent="0.3">
      <c r="E110" s="117"/>
    </row>
    <row r="111" spans="1:5" x14ac:dyDescent="0.3">
      <c r="A111" s="114" t="s">
        <v>196</v>
      </c>
      <c r="B111" s="129"/>
      <c r="C111" s="129"/>
      <c r="D111" s="129"/>
      <c r="E111" s="117"/>
    </row>
    <row r="112" spans="1:5" x14ac:dyDescent="0.3">
      <c r="A112" s="76" t="s">
        <v>197</v>
      </c>
      <c r="B112" s="129">
        <v>2352</v>
      </c>
      <c r="C112" s="129">
        <v>1960</v>
      </c>
      <c r="D112" s="129">
        <v>392</v>
      </c>
      <c r="E112" s="117">
        <v>1620</v>
      </c>
    </row>
    <row r="113" spans="1:5" x14ac:dyDescent="0.3">
      <c r="A113" s="76" t="s">
        <v>198</v>
      </c>
      <c r="B113" s="129"/>
      <c r="C113" s="129"/>
      <c r="D113" s="129"/>
      <c r="E113" s="117"/>
    </row>
    <row r="114" spans="1:5" x14ac:dyDescent="0.3">
      <c r="A114" s="76" t="s">
        <v>199</v>
      </c>
      <c r="B114" s="129">
        <v>5032.5</v>
      </c>
      <c r="C114" s="129">
        <v>5032.5</v>
      </c>
      <c r="D114" s="129"/>
      <c r="E114" s="117">
        <v>5032.5</v>
      </c>
    </row>
    <row r="115" spans="1:5" x14ac:dyDescent="0.3">
      <c r="A115" s="76" t="s">
        <v>403</v>
      </c>
      <c r="B115" s="129">
        <v>180</v>
      </c>
      <c r="C115" s="129">
        <v>180</v>
      </c>
      <c r="D115" s="129"/>
      <c r="E115" s="117"/>
    </row>
    <row r="116" spans="1:5" x14ac:dyDescent="0.3">
      <c r="A116" s="76" t="s">
        <v>200</v>
      </c>
      <c r="B116" s="129"/>
      <c r="C116" s="129"/>
      <c r="D116" s="129"/>
      <c r="E116" s="117">
        <v>100</v>
      </c>
    </row>
    <row r="117" spans="1:5" x14ac:dyDescent="0.3">
      <c r="A117" s="76" t="s">
        <v>201</v>
      </c>
      <c r="B117" s="129">
        <v>40</v>
      </c>
      <c r="C117" s="129">
        <v>40</v>
      </c>
      <c r="D117" s="129"/>
      <c r="E117" s="117">
        <v>300</v>
      </c>
    </row>
    <row r="118" spans="1:5" x14ac:dyDescent="0.3">
      <c r="A118" s="76" t="s">
        <v>202</v>
      </c>
      <c r="B118" s="129"/>
      <c r="C118" s="129"/>
      <c r="D118" s="129"/>
      <c r="E118" s="117">
        <v>150</v>
      </c>
    </row>
    <row r="119" spans="1:5" x14ac:dyDescent="0.3">
      <c r="A119" s="76" t="s">
        <v>332</v>
      </c>
      <c r="B119" s="129">
        <v>280.04000000000002</v>
      </c>
      <c r="C119" s="129">
        <v>233.37</v>
      </c>
      <c r="D119" s="129">
        <v>46.67</v>
      </c>
      <c r="E119" s="117"/>
    </row>
    <row r="120" spans="1:5" x14ac:dyDescent="0.3">
      <c r="A120" s="76" t="s">
        <v>203</v>
      </c>
      <c r="B120" s="129"/>
      <c r="C120" s="129"/>
      <c r="D120" s="129"/>
      <c r="E120" s="117">
        <v>250</v>
      </c>
    </row>
    <row r="121" spans="1:5" x14ac:dyDescent="0.3">
      <c r="A121" s="76" t="s">
        <v>204</v>
      </c>
      <c r="B121" s="129"/>
      <c r="C121" s="129"/>
      <c r="D121" s="129"/>
      <c r="E121" s="117">
        <v>200</v>
      </c>
    </row>
    <row r="122" spans="1:5" x14ac:dyDescent="0.3">
      <c r="A122" s="76" t="s">
        <v>205</v>
      </c>
      <c r="B122" s="129">
        <v>80.17</v>
      </c>
      <c r="C122" s="129">
        <v>66.81</v>
      </c>
      <c r="D122" s="129">
        <v>13.36</v>
      </c>
      <c r="E122" s="117">
        <v>200</v>
      </c>
    </row>
    <row r="123" spans="1:5" x14ac:dyDescent="0.3">
      <c r="A123" s="76" t="s">
        <v>206</v>
      </c>
      <c r="B123" s="129"/>
      <c r="C123" s="129"/>
      <c r="D123" s="129"/>
      <c r="E123" s="117">
        <v>100</v>
      </c>
    </row>
    <row r="124" spans="1:5" x14ac:dyDescent="0.3">
      <c r="A124" s="76" t="s">
        <v>207</v>
      </c>
      <c r="B124" s="129">
        <v>250</v>
      </c>
      <c r="C124" s="129">
        <v>250</v>
      </c>
      <c r="D124" s="129"/>
      <c r="E124" s="117">
        <v>300</v>
      </c>
    </row>
    <row r="125" spans="1:5" x14ac:dyDescent="0.3">
      <c r="E125" s="117"/>
    </row>
    <row r="126" spans="1:5" x14ac:dyDescent="0.3">
      <c r="A126" s="114" t="s">
        <v>208</v>
      </c>
      <c r="B126" s="129"/>
      <c r="C126" s="129"/>
      <c r="D126" s="129"/>
      <c r="E126" s="117"/>
    </row>
    <row r="127" spans="1:5" x14ac:dyDescent="0.3">
      <c r="A127" s="76" t="s">
        <v>209</v>
      </c>
      <c r="B127" s="129"/>
      <c r="C127" s="129"/>
      <c r="D127" s="129"/>
      <c r="E127" s="117">
        <v>300</v>
      </c>
    </row>
    <row r="128" spans="1:5" x14ac:dyDescent="0.3">
      <c r="A128" s="76" t="s">
        <v>401</v>
      </c>
      <c r="B128" s="129">
        <v>115</v>
      </c>
      <c r="C128" s="129">
        <v>115</v>
      </c>
      <c r="D128" s="129"/>
      <c r="E128" s="117"/>
    </row>
    <row r="129" spans="1:5" x14ac:dyDescent="0.3">
      <c r="A129" s="76"/>
      <c r="B129" s="129"/>
      <c r="C129" s="129"/>
      <c r="D129" s="129"/>
      <c r="E129" s="117"/>
    </row>
    <row r="130" spans="1:5" x14ac:dyDescent="0.3">
      <c r="A130" s="114" t="s">
        <v>210</v>
      </c>
      <c r="B130" s="129"/>
      <c r="C130" s="129"/>
      <c r="D130" s="129"/>
      <c r="E130" s="117"/>
    </row>
    <row r="131" spans="1:5" x14ac:dyDescent="0.3">
      <c r="A131" s="76" t="s">
        <v>211</v>
      </c>
      <c r="B131" s="129"/>
      <c r="C131" s="129"/>
      <c r="D131" s="129"/>
      <c r="E131" s="117">
        <v>100</v>
      </c>
    </row>
    <row r="132" spans="1:5" x14ac:dyDescent="0.3">
      <c r="A132" s="76" t="s">
        <v>212</v>
      </c>
      <c r="B132" s="129"/>
      <c r="C132" s="129"/>
      <c r="D132" s="129"/>
      <c r="E132" s="117">
        <v>200</v>
      </c>
    </row>
    <row r="133" spans="1:5" x14ac:dyDescent="0.3">
      <c r="A133" s="76" t="s">
        <v>213</v>
      </c>
      <c r="B133" s="129">
        <v>16.100000000000001</v>
      </c>
      <c r="C133" s="129">
        <v>16.100000000000001</v>
      </c>
      <c r="D133" s="129"/>
      <c r="E133" s="117"/>
    </row>
    <row r="134" spans="1:5" x14ac:dyDescent="0.3">
      <c r="A134" s="76" t="s">
        <v>214</v>
      </c>
      <c r="B134" s="129"/>
      <c r="C134" s="129"/>
      <c r="D134" s="129"/>
      <c r="E134" s="117">
        <v>500</v>
      </c>
    </row>
    <row r="135" spans="1:5" x14ac:dyDescent="0.3">
      <c r="A135" s="76" t="s">
        <v>215</v>
      </c>
      <c r="B135" s="129"/>
      <c r="C135" s="129"/>
      <c r="D135" s="129"/>
      <c r="E135" s="117"/>
    </row>
    <row r="136" spans="1:5" x14ac:dyDescent="0.3">
      <c r="A136" s="76" t="s">
        <v>216</v>
      </c>
      <c r="B136" s="129"/>
      <c r="C136" s="129"/>
      <c r="D136" s="129"/>
      <c r="E136" s="117"/>
    </row>
    <row r="137" spans="1:5" x14ac:dyDescent="0.3">
      <c r="A137" s="76" t="s">
        <v>217</v>
      </c>
      <c r="B137" s="129">
        <v>37.56</v>
      </c>
      <c r="C137" s="129">
        <v>37.56</v>
      </c>
      <c r="D137" s="129"/>
      <c r="E137" s="117">
        <v>100</v>
      </c>
    </row>
    <row r="138" spans="1:5" x14ac:dyDescent="0.3">
      <c r="A138" s="76" t="s">
        <v>218</v>
      </c>
      <c r="B138" s="129"/>
      <c r="C138" s="129"/>
      <c r="D138" s="129"/>
      <c r="E138" s="117"/>
    </row>
    <row r="139" spans="1:5" x14ac:dyDescent="0.3">
      <c r="A139" s="76" t="s">
        <v>219</v>
      </c>
      <c r="B139" s="129"/>
      <c r="C139" s="129"/>
      <c r="D139" s="129"/>
      <c r="E139" s="117">
        <v>100</v>
      </c>
    </row>
    <row r="140" spans="1:5" x14ac:dyDescent="0.3">
      <c r="A140" s="76" t="s">
        <v>220</v>
      </c>
      <c r="B140" s="129"/>
      <c r="C140" s="129"/>
      <c r="D140" s="129"/>
      <c r="E140" s="117">
        <v>50</v>
      </c>
    </row>
    <row r="141" spans="1:5" x14ac:dyDescent="0.3">
      <c r="A141" s="76" t="s">
        <v>221</v>
      </c>
      <c r="B141" s="129">
        <v>1188</v>
      </c>
      <c r="C141" s="129">
        <v>1188</v>
      </c>
      <c r="D141" s="129"/>
      <c r="E141" s="117">
        <v>200</v>
      </c>
    </row>
    <row r="142" spans="1:5" x14ac:dyDescent="0.3">
      <c r="A142" s="76" t="s">
        <v>404</v>
      </c>
      <c r="B142" s="129">
        <v>438.3</v>
      </c>
      <c r="C142" s="129">
        <v>365.25</v>
      </c>
      <c r="D142" s="107">
        <v>73.05</v>
      </c>
      <c r="E142" s="117"/>
    </row>
    <row r="143" spans="1:5" x14ac:dyDescent="0.3">
      <c r="A143" s="76" t="s">
        <v>222</v>
      </c>
      <c r="B143" s="129"/>
      <c r="C143" s="129"/>
      <c r="D143" s="129"/>
      <c r="E143" s="117">
        <v>1000</v>
      </c>
    </row>
    <row r="144" spans="1:5" x14ac:dyDescent="0.3">
      <c r="A144" s="76" t="s">
        <v>223</v>
      </c>
      <c r="B144" s="129"/>
      <c r="C144" s="129"/>
      <c r="D144" s="129"/>
      <c r="E144" s="117">
        <v>600</v>
      </c>
    </row>
    <row r="145" spans="1:8" x14ac:dyDescent="0.3">
      <c r="A145" s="76" t="s">
        <v>30</v>
      </c>
      <c r="B145" s="129"/>
      <c r="C145" s="129"/>
      <c r="D145" s="129"/>
      <c r="E145" s="117">
        <v>3000</v>
      </c>
    </row>
    <row r="146" spans="1:8" x14ac:dyDescent="0.3">
      <c r="A146" s="76" t="s">
        <v>224</v>
      </c>
      <c r="B146" s="129"/>
      <c r="C146" s="129"/>
      <c r="D146" s="129"/>
      <c r="E146" s="117">
        <v>100</v>
      </c>
    </row>
    <row r="147" spans="1:8" x14ac:dyDescent="0.3">
      <c r="A147" s="76" t="s">
        <v>225</v>
      </c>
      <c r="B147" s="129">
        <v>294.89999999999998</v>
      </c>
      <c r="C147" s="129">
        <v>249.25</v>
      </c>
      <c r="D147" s="129">
        <v>45.65</v>
      </c>
      <c r="E147" s="180">
        <v>100</v>
      </c>
    </row>
    <row r="148" spans="1:8" x14ac:dyDescent="0.3">
      <c r="A148" s="76" t="s">
        <v>407</v>
      </c>
      <c r="B148" s="129">
        <v>199.95</v>
      </c>
      <c r="C148" s="129">
        <v>199.95</v>
      </c>
      <c r="D148" s="129"/>
      <c r="E148" s="117"/>
    </row>
    <row r="149" spans="1:8" x14ac:dyDescent="0.3">
      <c r="A149" s="76" t="s">
        <v>246</v>
      </c>
      <c r="B149" s="129">
        <v>3258</v>
      </c>
      <c r="C149" s="129">
        <v>2715</v>
      </c>
      <c r="D149" s="129">
        <v>543</v>
      </c>
      <c r="E149" s="117"/>
    </row>
    <row r="150" spans="1:8" x14ac:dyDescent="0.3">
      <c r="A150" s="76" t="s">
        <v>226</v>
      </c>
      <c r="B150" s="129"/>
      <c r="C150" s="129"/>
      <c r="D150" s="129"/>
      <c r="E150" s="117">
        <v>100</v>
      </c>
    </row>
    <row r="151" spans="1:8" x14ac:dyDescent="0.3">
      <c r="A151" s="76" t="s">
        <v>227</v>
      </c>
      <c r="B151" s="129"/>
      <c r="C151" s="129"/>
      <c r="D151" s="129"/>
      <c r="E151" s="117">
        <v>250</v>
      </c>
      <c r="H151" s="166"/>
    </row>
    <row r="152" spans="1:8" x14ac:dyDescent="0.3">
      <c r="A152" s="76" t="s">
        <v>228</v>
      </c>
      <c r="B152" s="129"/>
      <c r="C152" s="129"/>
      <c r="D152" s="129"/>
      <c r="E152" s="117">
        <v>100</v>
      </c>
    </row>
    <row r="153" spans="1:8" x14ac:dyDescent="0.3">
      <c r="A153" s="171" t="s">
        <v>354</v>
      </c>
      <c r="B153" s="172">
        <v>20000</v>
      </c>
      <c r="C153" s="172">
        <v>20000</v>
      </c>
      <c r="D153" s="129"/>
      <c r="E153" s="117"/>
    </row>
    <row r="154" spans="1:8" x14ac:dyDescent="0.3">
      <c r="A154" s="114" t="s">
        <v>294</v>
      </c>
      <c r="B154" s="156">
        <f>SUM(B56:B153)</f>
        <v>59199.79</v>
      </c>
      <c r="C154" s="156">
        <f>SUM(C56:C153)</f>
        <v>57701.499999999993</v>
      </c>
      <c r="D154" s="156">
        <f>SUM(D55:D153)</f>
        <v>1498.35</v>
      </c>
      <c r="E154" s="156">
        <f>SUM(E56:E152)</f>
        <v>45037.5</v>
      </c>
    </row>
    <row r="155" spans="1:8" x14ac:dyDescent="0.3">
      <c r="A155" s="114"/>
      <c r="B155" s="156"/>
      <c r="C155" s="156"/>
      <c r="D155" s="156"/>
      <c r="E155" s="156"/>
    </row>
    <row r="156" spans="1:8" x14ac:dyDescent="0.3">
      <c r="A156" s="114"/>
      <c r="B156" s="156"/>
      <c r="C156" s="156"/>
      <c r="D156" s="156"/>
      <c r="E156" s="156"/>
    </row>
    <row r="157" spans="1:8" x14ac:dyDescent="0.3">
      <c r="A157" s="76"/>
      <c r="B157" s="129"/>
      <c r="C157" s="129"/>
      <c r="D157" s="129"/>
      <c r="E157" s="183"/>
    </row>
    <row r="158" spans="1:8" x14ac:dyDescent="0.3">
      <c r="A158" s="76"/>
      <c r="B158" s="129"/>
      <c r="C158" s="129"/>
      <c r="D158" s="129"/>
      <c r="E158" s="76"/>
    </row>
    <row r="159" spans="1:8" x14ac:dyDescent="0.3">
      <c r="A159" s="114" t="s">
        <v>229</v>
      </c>
      <c r="B159" s="129"/>
      <c r="C159" s="129"/>
      <c r="D159" s="129"/>
      <c r="E159" s="184"/>
    </row>
    <row r="160" spans="1:8" x14ac:dyDescent="0.3">
      <c r="A160" s="76" t="s">
        <v>31</v>
      </c>
      <c r="B160" s="129">
        <v>203.02</v>
      </c>
      <c r="C160" s="129">
        <v>203.02</v>
      </c>
      <c r="D160" s="129"/>
      <c r="E160" s="117">
        <v>200</v>
      </c>
    </row>
    <row r="161" spans="1:5" x14ac:dyDescent="0.3">
      <c r="A161" s="76" t="s">
        <v>231</v>
      </c>
      <c r="B161" s="129">
        <v>209.25</v>
      </c>
      <c r="C161" s="129">
        <v>209.25</v>
      </c>
      <c r="D161" s="129"/>
      <c r="E161" s="117"/>
    </row>
    <row r="162" spans="1:5" x14ac:dyDescent="0.3">
      <c r="A162" s="76" t="s">
        <v>252</v>
      </c>
      <c r="B162" s="129">
        <v>1000</v>
      </c>
      <c r="C162" s="129">
        <v>1000</v>
      </c>
      <c r="D162" s="129"/>
      <c r="E162" s="117"/>
    </row>
    <row r="163" spans="1:5" x14ac:dyDescent="0.3">
      <c r="A163" s="76" t="s">
        <v>402</v>
      </c>
      <c r="E163" s="77"/>
    </row>
    <row r="164" spans="1:5" x14ac:dyDescent="0.3">
      <c r="A164" s="76" t="s">
        <v>232</v>
      </c>
      <c r="B164" s="129"/>
      <c r="C164" s="129"/>
      <c r="D164" s="129"/>
      <c r="E164" s="117"/>
    </row>
    <row r="165" spans="1:5" x14ac:dyDescent="0.3">
      <c r="A165" s="76" t="s">
        <v>14</v>
      </c>
      <c r="B165" s="129"/>
      <c r="C165" s="129"/>
      <c r="D165" s="129"/>
      <c r="E165" s="117"/>
    </row>
    <row r="166" spans="1:5" x14ac:dyDescent="0.3">
      <c r="A166" s="76" t="s">
        <v>233</v>
      </c>
      <c r="B166" s="129"/>
      <c r="C166" s="129"/>
      <c r="D166" s="129"/>
      <c r="E166" s="117"/>
    </row>
    <row r="167" spans="1:5" x14ac:dyDescent="0.3">
      <c r="A167" s="76" t="s">
        <v>234</v>
      </c>
      <c r="B167" s="129"/>
      <c r="C167" s="129"/>
      <c r="D167" s="129"/>
      <c r="E167" s="117"/>
    </row>
    <row r="168" spans="1:5" x14ac:dyDescent="0.3">
      <c r="A168" s="76" t="s">
        <v>235</v>
      </c>
      <c r="B168" s="129">
        <v>531.34</v>
      </c>
      <c r="C168" s="129">
        <v>531.34</v>
      </c>
      <c r="D168" s="129"/>
      <c r="E168" s="117"/>
    </row>
    <row r="169" spans="1:5" x14ac:dyDescent="0.3">
      <c r="A169" s="76" t="s">
        <v>248</v>
      </c>
      <c r="B169" s="129">
        <v>1014.73</v>
      </c>
      <c r="C169" s="129">
        <v>956.41</v>
      </c>
      <c r="D169" s="129">
        <v>58.32</v>
      </c>
      <c r="E169" s="117"/>
    </row>
    <row r="170" spans="1:5" x14ac:dyDescent="0.3">
      <c r="A170" s="76" t="s">
        <v>329</v>
      </c>
      <c r="B170" s="129">
        <v>2850</v>
      </c>
      <c r="C170" s="129">
        <v>2850</v>
      </c>
      <c r="D170" s="129"/>
      <c r="E170" s="117"/>
    </row>
    <row r="171" spans="1:5" x14ac:dyDescent="0.3">
      <c r="A171" s="76" t="s">
        <v>412</v>
      </c>
      <c r="B171" s="129">
        <v>188.84</v>
      </c>
      <c r="C171" s="129">
        <v>188.84</v>
      </c>
      <c r="D171" s="129"/>
      <c r="E171" s="117"/>
    </row>
    <row r="172" spans="1:5" x14ac:dyDescent="0.3">
      <c r="A172" s="76" t="s">
        <v>236</v>
      </c>
      <c r="B172" s="129"/>
      <c r="C172" s="129"/>
      <c r="D172" s="129"/>
      <c r="E172" s="117"/>
    </row>
    <row r="173" spans="1:5" x14ac:dyDescent="0.3">
      <c r="A173" s="76" t="s">
        <v>247</v>
      </c>
      <c r="B173" s="129">
        <v>130.44999999999999</v>
      </c>
      <c r="C173" s="129">
        <v>130.44999999999999</v>
      </c>
      <c r="D173" s="129"/>
      <c r="E173" s="117"/>
    </row>
    <row r="174" spans="1:5" x14ac:dyDescent="0.3">
      <c r="A174" s="76" t="s">
        <v>251</v>
      </c>
      <c r="B174" s="129">
        <v>34.200000000000003</v>
      </c>
      <c r="C174" s="129">
        <v>34.200000000000003</v>
      </c>
      <c r="D174" s="129"/>
      <c r="E174" s="117"/>
    </row>
    <row r="175" spans="1:5" x14ac:dyDescent="0.3">
      <c r="A175" s="76"/>
      <c r="B175" s="129"/>
      <c r="C175" s="129"/>
      <c r="D175" s="129"/>
      <c r="E175" s="117"/>
    </row>
    <row r="176" spans="1:5" x14ac:dyDescent="0.3">
      <c r="A176" s="76"/>
      <c r="B176" s="129"/>
      <c r="C176" s="107"/>
      <c r="D176" s="107"/>
      <c r="E176" s="117"/>
    </row>
    <row r="177" spans="1:5" x14ac:dyDescent="0.3">
      <c r="A177" s="98" t="s">
        <v>297</v>
      </c>
      <c r="B177" s="156">
        <f>SUM(B154:B174)</f>
        <v>65361.619999999988</v>
      </c>
      <c r="C177" s="156">
        <f t="shared" ref="C177:E177" si="0">SUM(C154:C175)</f>
        <v>63805.00999999998</v>
      </c>
      <c r="D177" s="156">
        <f>SUM(D154+D169)</f>
        <v>1556.6699999999998</v>
      </c>
      <c r="E177" s="156">
        <f t="shared" si="0"/>
        <v>45237.5</v>
      </c>
    </row>
    <row r="178" spans="1:5" x14ac:dyDescent="0.3">
      <c r="A178" s="107"/>
      <c r="B178" s="107"/>
      <c r="C178" s="107"/>
      <c r="D178" s="107"/>
    </row>
    <row r="179" spans="1:5" x14ac:dyDescent="0.3">
      <c r="A179" s="107"/>
      <c r="B179" s="107"/>
      <c r="C179" s="107"/>
      <c r="D179" s="157" t="s">
        <v>296</v>
      </c>
      <c r="E179" s="151">
        <v>45238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B0DF-8760-4C90-8D33-26D59AB36033}">
  <dimension ref="A1:I66"/>
  <sheetViews>
    <sheetView topLeftCell="A28" workbookViewId="0">
      <selection activeCell="C48" sqref="C48"/>
    </sheetView>
  </sheetViews>
  <sheetFormatPr defaultRowHeight="14.4" x14ac:dyDescent="0.3"/>
  <cols>
    <col min="1" max="1" width="45" customWidth="1"/>
    <col min="2" max="2" width="15.33203125" customWidth="1"/>
    <col min="3" max="3" width="26.88671875" customWidth="1"/>
    <col min="7" max="7" width="20.88671875" customWidth="1"/>
    <col min="8" max="8" width="10.44140625" bestFit="1" customWidth="1"/>
    <col min="9" max="9" width="13.44140625" customWidth="1"/>
  </cols>
  <sheetData>
    <row r="1" spans="1:9" x14ac:dyDescent="0.3">
      <c r="A1" s="1" t="s">
        <v>39</v>
      </c>
      <c r="B1" s="2"/>
    </row>
    <row r="2" spans="1:9" x14ac:dyDescent="0.3">
      <c r="A2" s="3">
        <v>45689</v>
      </c>
      <c r="B2" s="2"/>
    </row>
    <row r="3" spans="1:9" x14ac:dyDescent="0.3">
      <c r="A3" s="16" t="s">
        <v>0</v>
      </c>
      <c r="B3" s="4" t="s">
        <v>1</v>
      </c>
      <c r="C3" s="5"/>
      <c r="F3" t="s">
        <v>458</v>
      </c>
    </row>
    <row r="4" spans="1:9" x14ac:dyDescent="0.3">
      <c r="A4" s="45" t="s">
        <v>489</v>
      </c>
      <c r="B4" s="131">
        <v>442</v>
      </c>
      <c r="C4" s="8" t="s">
        <v>495</v>
      </c>
      <c r="F4" t="s">
        <v>470</v>
      </c>
    </row>
    <row r="5" spans="1:9" x14ac:dyDescent="0.3">
      <c r="A5" s="174" t="s">
        <v>490</v>
      </c>
      <c r="B5" s="173">
        <v>442</v>
      </c>
      <c r="C5" s="8" t="s">
        <v>495</v>
      </c>
    </row>
    <row r="6" spans="1:9" x14ac:dyDescent="0.3">
      <c r="A6" s="45" t="s">
        <v>491</v>
      </c>
      <c r="B6" s="131">
        <v>1320</v>
      </c>
      <c r="C6" s="8" t="s">
        <v>41</v>
      </c>
    </row>
    <row r="7" spans="1:9" x14ac:dyDescent="0.3">
      <c r="A7" s="174" t="s">
        <v>254</v>
      </c>
      <c r="B7" s="173">
        <v>442</v>
      </c>
      <c r="C7" s="8" t="s">
        <v>495</v>
      </c>
    </row>
    <row r="8" spans="1:9" x14ac:dyDescent="0.3">
      <c r="A8" s="13"/>
      <c r="B8" s="175">
        <f>SUM(B4:B7)</f>
        <v>2646</v>
      </c>
      <c r="C8" s="15"/>
      <c r="F8" s="39" t="s">
        <v>459</v>
      </c>
      <c r="G8" s="39" t="s">
        <v>460</v>
      </c>
      <c r="H8" s="39" t="s">
        <v>462</v>
      </c>
      <c r="I8" s="1" t="s">
        <v>461</v>
      </c>
    </row>
    <row r="9" spans="1:9" x14ac:dyDescent="0.3">
      <c r="A9" s="13"/>
      <c r="B9" s="14"/>
      <c r="C9" s="15"/>
      <c r="F9" s="189"/>
      <c r="G9" s="190"/>
      <c r="H9" s="188"/>
      <c r="I9" s="188"/>
    </row>
    <row r="10" spans="1:9" x14ac:dyDescent="0.3">
      <c r="A10" s="16" t="s">
        <v>4</v>
      </c>
      <c r="B10" s="17"/>
      <c r="C10" s="11"/>
      <c r="F10" s="189">
        <v>2451</v>
      </c>
      <c r="G10" s="189" t="s">
        <v>481</v>
      </c>
      <c r="H10" s="188">
        <v>7</v>
      </c>
      <c r="I10" s="188">
        <v>7</v>
      </c>
    </row>
    <row r="11" spans="1:9" x14ac:dyDescent="0.3">
      <c r="A11" s="11" t="s">
        <v>480</v>
      </c>
      <c r="B11" s="9">
        <v>7</v>
      </c>
      <c r="C11" s="11" t="s">
        <v>3</v>
      </c>
      <c r="F11" s="189"/>
      <c r="G11" s="189"/>
      <c r="H11" s="188"/>
      <c r="I11" s="188"/>
    </row>
    <row r="12" spans="1:9" x14ac:dyDescent="0.3">
      <c r="A12" s="11" t="s">
        <v>483</v>
      </c>
      <c r="B12" s="18">
        <v>500</v>
      </c>
      <c r="C12" s="8" t="s">
        <v>3</v>
      </c>
      <c r="F12" s="189">
        <v>2452</v>
      </c>
      <c r="G12" s="189" t="s">
        <v>482</v>
      </c>
      <c r="H12" s="188">
        <v>500</v>
      </c>
      <c r="I12" s="188">
        <v>500</v>
      </c>
    </row>
    <row r="13" spans="1:9" x14ac:dyDescent="0.3">
      <c r="A13" s="11" t="s">
        <v>5</v>
      </c>
      <c r="B13" s="18">
        <v>1543.35</v>
      </c>
      <c r="C13" s="11" t="s">
        <v>3</v>
      </c>
      <c r="F13" s="189"/>
      <c r="G13" s="189"/>
      <c r="H13" s="188"/>
      <c r="I13" s="188"/>
    </row>
    <row r="14" spans="1:9" x14ac:dyDescent="0.3">
      <c r="A14" s="11" t="s">
        <v>6</v>
      </c>
      <c r="B14" s="18">
        <v>15.3</v>
      </c>
      <c r="C14" s="11" t="s">
        <v>3</v>
      </c>
      <c r="F14" s="189">
        <v>2453</v>
      </c>
      <c r="G14" s="189" t="s">
        <v>466</v>
      </c>
      <c r="H14" s="188">
        <v>1543.35</v>
      </c>
      <c r="I14" s="188"/>
    </row>
    <row r="15" spans="1:9" x14ac:dyDescent="0.3">
      <c r="A15" s="11" t="s">
        <v>7</v>
      </c>
      <c r="B15" s="186">
        <v>35</v>
      </c>
      <c r="C15" s="8" t="s">
        <v>3</v>
      </c>
      <c r="F15" s="189"/>
      <c r="G15" s="189"/>
      <c r="H15" s="188">
        <v>15.3</v>
      </c>
      <c r="I15" s="188"/>
    </row>
    <row r="16" spans="1:9" x14ac:dyDescent="0.3">
      <c r="A16" s="11" t="s">
        <v>486</v>
      </c>
      <c r="B16" s="186">
        <v>15.59</v>
      </c>
      <c r="C16" s="8" t="s">
        <v>3</v>
      </c>
      <c r="F16" s="189"/>
      <c r="G16" s="189"/>
      <c r="H16" s="188">
        <v>35</v>
      </c>
      <c r="I16" s="188"/>
    </row>
    <row r="17" spans="1:9" x14ac:dyDescent="0.3">
      <c r="A17" s="11" t="s">
        <v>496</v>
      </c>
      <c r="B17" s="18">
        <v>377.08</v>
      </c>
      <c r="C17" s="8" t="s">
        <v>41</v>
      </c>
      <c r="F17" s="189"/>
      <c r="G17" s="189"/>
      <c r="H17" s="188">
        <v>15.59</v>
      </c>
      <c r="I17" s="188">
        <f>SUM(H14:H17)</f>
        <v>1609.2399999999998</v>
      </c>
    </row>
    <row r="18" spans="1:9" x14ac:dyDescent="0.3">
      <c r="A18" s="11" t="s">
        <v>487</v>
      </c>
      <c r="B18" s="18">
        <v>66.650000000000006</v>
      </c>
      <c r="C18" s="8" t="s">
        <v>488</v>
      </c>
      <c r="F18" s="189"/>
      <c r="G18" s="189"/>
      <c r="H18" s="188"/>
      <c r="I18" s="188"/>
    </row>
    <row r="19" spans="1:9" x14ac:dyDescent="0.3">
      <c r="A19" s="21"/>
      <c r="B19" s="18"/>
      <c r="C19" s="11"/>
      <c r="F19" s="189">
        <v>2454</v>
      </c>
      <c r="G19" s="189" t="s">
        <v>468</v>
      </c>
      <c r="H19" s="188">
        <v>377.08</v>
      </c>
      <c r="I19" s="188">
        <v>377.08</v>
      </c>
    </row>
    <row r="20" spans="1:9" x14ac:dyDescent="0.3">
      <c r="A20" s="21"/>
      <c r="B20" s="18"/>
      <c r="C20" s="11"/>
      <c r="F20" s="189"/>
      <c r="G20" s="189"/>
      <c r="H20" s="188"/>
      <c r="I20" s="188"/>
    </row>
    <row r="21" spans="1:9" x14ac:dyDescent="0.3">
      <c r="A21" s="21"/>
      <c r="B21" s="18"/>
      <c r="C21" s="11"/>
      <c r="F21" s="189">
        <v>2455</v>
      </c>
      <c r="G21" s="189" t="s">
        <v>464</v>
      </c>
      <c r="H21" s="188">
        <v>66.650000000000006</v>
      </c>
      <c r="I21" s="188">
        <v>66.650000000000006</v>
      </c>
    </row>
    <row r="22" spans="1:9" x14ac:dyDescent="0.3">
      <c r="A22" s="21"/>
      <c r="B22" s="65">
        <f>SUM(B11:B21)</f>
        <v>2559.9700000000003</v>
      </c>
      <c r="F22" s="189"/>
      <c r="G22" s="189"/>
      <c r="H22" s="188"/>
      <c r="I22" s="188"/>
    </row>
    <row r="23" spans="1:9" x14ac:dyDescent="0.3">
      <c r="B23" s="22"/>
      <c r="F23" s="189"/>
      <c r="G23" s="189"/>
      <c r="H23" s="188"/>
      <c r="I23" s="194">
        <f>SUM(I10:I21)</f>
        <v>2559.9699999999998</v>
      </c>
    </row>
    <row r="24" spans="1:9" ht="15" thickBot="1" x14ac:dyDescent="0.35">
      <c r="B24" s="22"/>
      <c r="F24" s="189"/>
      <c r="G24" s="189"/>
      <c r="H24" s="188"/>
      <c r="I24" s="188"/>
    </row>
    <row r="25" spans="1:9" ht="19.95" customHeight="1" thickBot="1" x14ac:dyDescent="0.35">
      <c r="A25" s="55" t="s">
        <v>447</v>
      </c>
      <c r="B25" s="23"/>
      <c r="C25" s="24"/>
      <c r="F25" s="189"/>
      <c r="G25" s="189"/>
      <c r="H25" s="191"/>
      <c r="I25" s="192"/>
    </row>
    <row r="26" spans="1:9" ht="15" thickBot="1" x14ac:dyDescent="0.35">
      <c r="A26" s="25" t="s">
        <v>9</v>
      </c>
      <c r="B26" s="67">
        <v>14269.4</v>
      </c>
      <c r="C26" s="24"/>
      <c r="F26" s="189"/>
      <c r="G26" s="189"/>
    </row>
    <row r="27" spans="1:9" ht="15" thickBot="1" x14ac:dyDescent="0.35">
      <c r="A27" s="58" t="s">
        <v>10</v>
      </c>
      <c r="B27" s="56">
        <v>20315.07</v>
      </c>
      <c r="C27" s="24"/>
      <c r="F27" s="189"/>
      <c r="G27" s="189"/>
      <c r="H27" s="37"/>
      <c r="I27" s="37"/>
    </row>
    <row r="28" spans="1:9" ht="15" thickBot="1" x14ac:dyDescent="0.35">
      <c r="A28" s="50" t="s">
        <v>11</v>
      </c>
      <c r="B28" s="57">
        <f>SUM(B26:B27)</f>
        <v>34584.47</v>
      </c>
      <c r="C28" s="24"/>
    </row>
    <row r="29" spans="1:9" ht="15" thickBot="1" x14ac:dyDescent="0.35">
      <c r="A29" s="52"/>
      <c r="B29" s="26"/>
      <c r="C29" s="24"/>
      <c r="I29" s="193"/>
    </row>
    <row r="30" spans="1:9" ht="15" thickBot="1" x14ac:dyDescent="0.35">
      <c r="A30" s="27" t="s">
        <v>292</v>
      </c>
      <c r="C30" s="24"/>
    </row>
    <row r="31" spans="1:9" ht="15" thickBot="1" x14ac:dyDescent="0.35">
      <c r="A31" s="165" t="s">
        <v>12</v>
      </c>
      <c r="B31" s="28">
        <v>82624.53</v>
      </c>
      <c r="C31" s="24"/>
    </row>
    <row r="32" spans="1:9" x14ac:dyDescent="0.3">
      <c r="A32" s="162"/>
      <c r="B32" s="163"/>
      <c r="C32" s="24"/>
    </row>
    <row r="33" spans="1:7" x14ac:dyDescent="0.3">
      <c r="A33" s="162"/>
      <c r="B33" s="163"/>
      <c r="C33" s="24"/>
    </row>
    <row r="34" spans="1:7" x14ac:dyDescent="0.3">
      <c r="A34" s="164"/>
      <c r="B34" s="2"/>
      <c r="C34" s="29"/>
    </row>
    <row r="35" spans="1:7" x14ac:dyDescent="0.3">
      <c r="A35" s="51" t="s">
        <v>13</v>
      </c>
      <c r="B35" s="11"/>
      <c r="C35" s="29"/>
    </row>
    <row r="36" spans="1:7" x14ac:dyDescent="0.3">
      <c r="A36" s="48" t="s">
        <v>14</v>
      </c>
      <c r="B36" s="30">
        <v>954.26</v>
      </c>
      <c r="C36" s="29"/>
    </row>
    <row r="37" spans="1:7" x14ac:dyDescent="0.3">
      <c r="A37" s="49" t="s">
        <v>15</v>
      </c>
      <c r="B37" s="31">
        <v>12482.69</v>
      </c>
      <c r="C37" s="29"/>
    </row>
    <row r="38" spans="1:7" x14ac:dyDescent="0.3">
      <c r="A38" s="49" t="s">
        <v>16</v>
      </c>
      <c r="B38" s="31">
        <v>10265.98</v>
      </c>
      <c r="C38" s="29"/>
    </row>
    <row r="39" spans="1:7" x14ac:dyDescent="0.3">
      <c r="A39" s="48" t="s">
        <v>17</v>
      </c>
      <c r="B39" s="32">
        <v>757.5</v>
      </c>
      <c r="C39" s="33"/>
    </row>
    <row r="40" spans="1:7" x14ac:dyDescent="0.3">
      <c r="A40" s="49" t="s">
        <v>18</v>
      </c>
      <c r="B40" s="34">
        <v>533.09</v>
      </c>
      <c r="C40" s="33"/>
      <c r="G40" s="2"/>
    </row>
    <row r="41" spans="1:7" x14ac:dyDescent="0.3">
      <c r="A41" s="48" t="s">
        <v>20</v>
      </c>
      <c r="B41" s="35">
        <v>3964.58</v>
      </c>
      <c r="C41" s="181" t="s">
        <v>327</v>
      </c>
      <c r="G41" s="37"/>
    </row>
    <row r="42" spans="1:7" x14ac:dyDescent="0.3">
      <c r="A42" s="48" t="s">
        <v>23</v>
      </c>
      <c r="B42" s="34">
        <v>199.7</v>
      </c>
      <c r="C42" s="36" t="s">
        <v>36</v>
      </c>
      <c r="G42" s="2"/>
    </row>
    <row r="43" spans="1:7" x14ac:dyDescent="0.3">
      <c r="A43" s="48" t="s">
        <v>24</v>
      </c>
      <c r="B43" s="34">
        <v>382.63</v>
      </c>
      <c r="C43" s="33"/>
    </row>
    <row r="44" spans="1:7" x14ac:dyDescent="0.3">
      <c r="A44" s="48" t="s">
        <v>25</v>
      </c>
      <c r="B44" s="34">
        <v>115.45</v>
      </c>
      <c r="C44" s="33"/>
    </row>
    <row r="45" spans="1:7" x14ac:dyDescent="0.3">
      <c r="A45" s="48" t="s">
        <v>320</v>
      </c>
      <c r="B45" s="34">
        <v>2479.84</v>
      </c>
      <c r="C45" s="33"/>
      <c r="G45" s="2"/>
    </row>
    <row r="46" spans="1:7" x14ac:dyDescent="0.3">
      <c r="A46" s="11" t="s">
        <v>316</v>
      </c>
      <c r="B46" s="34">
        <v>71.41</v>
      </c>
      <c r="C46" s="33" t="s">
        <v>287</v>
      </c>
      <c r="G46" s="2"/>
    </row>
    <row r="47" spans="1:7" x14ac:dyDescent="0.3">
      <c r="A47" s="11" t="s">
        <v>317</v>
      </c>
      <c r="B47" s="34">
        <v>720</v>
      </c>
      <c r="C47" s="33" t="s">
        <v>424</v>
      </c>
      <c r="G47" s="37"/>
    </row>
    <row r="48" spans="1:7" x14ac:dyDescent="0.3">
      <c r="A48" s="11" t="s">
        <v>484</v>
      </c>
      <c r="B48" s="34">
        <v>375</v>
      </c>
      <c r="C48" s="33"/>
      <c r="G48" s="2"/>
    </row>
    <row r="49" spans="1:7" x14ac:dyDescent="0.3">
      <c r="A49" s="11" t="s">
        <v>485</v>
      </c>
      <c r="B49" s="34">
        <v>951</v>
      </c>
      <c r="C49" s="33"/>
    </row>
    <row r="50" spans="1:7" x14ac:dyDescent="0.3">
      <c r="A50" s="11" t="s">
        <v>30</v>
      </c>
      <c r="B50" s="34">
        <v>6000</v>
      </c>
      <c r="C50" s="33"/>
      <c r="G50" s="2"/>
    </row>
    <row r="51" spans="1:7" x14ac:dyDescent="0.3">
      <c r="A51" s="11" t="s">
        <v>31</v>
      </c>
      <c r="B51" s="62">
        <v>540.65</v>
      </c>
      <c r="C51" s="38"/>
      <c r="G51" s="37"/>
    </row>
    <row r="52" spans="1:7" x14ac:dyDescent="0.3">
      <c r="A52" s="11" t="s">
        <v>33</v>
      </c>
      <c r="B52" s="62">
        <v>123.54</v>
      </c>
      <c r="C52" s="38"/>
      <c r="G52" s="2"/>
    </row>
    <row r="53" spans="1:7" ht="15" thickBot="1" x14ac:dyDescent="0.35">
      <c r="A53" s="39" t="s">
        <v>34</v>
      </c>
      <c r="B53" s="185">
        <v>32988.160000000003</v>
      </c>
      <c r="C53" s="33"/>
      <c r="G53" s="37"/>
    </row>
    <row r="54" spans="1:7" x14ac:dyDescent="0.3">
      <c r="A54" s="39"/>
      <c r="B54" s="40"/>
      <c r="C54" s="33"/>
    </row>
    <row r="55" spans="1:7" x14ac:dyDescent="0.3">
      <c r="A55" s="1" t="s">
        <v>478</v>
      </c>
      <c r="C55" s="2"/>
      <c r="G55" s="37"/>
    </row>
    <row r="56" spans="1:7" x14ac:dyDescent="0.3">
      <c r="A56" s="1" t="s">
        <v>479</v>
      </c>
    </row>
    <row r="58" spans="1:7" x14ac:dyDescent="0.3">
      <c r="A58" s="41" t="s">
        <v>37</v>
      </c>
      <c r="B58" s="21"/>
    </row>
    <row r="59" spans="1:7" x14ac:dyDescent="0.3">
      <c r="A59" s="42" t="s">
        <v>429</v>
      </c>
      <c r="B59" s="43"/>
    </row>
    <row r="60" spans="1:7" x14ac:dyDescent="0.3">
      <c r="A60" s="42" t="s">
        <v>430</v>
      </c>
      <c r="B60" s="43"/>
    </row>
    <row r="61" spans="1:7" x14ac:dyDescent="0.3">
      <c r="A61" s="42" t="s">
        <v>428</v>
      </c>
      <c r="B61" s="43"/>
    </row>
    <row r="62" spans="1:7" x14ac:dyDescent="0.3">
      <c r="B62" s="43"/>
    </row>
    <row r="63" spans="1:7" x14ac:dyDescent="0.3">
      <c r="A63" s="42" t="s">
        <v>493</v>
      </c>
      <c r="B63" s="43"/>
    </row>
    <row r="64" spans="1:7" x14ac:dyDescent="0.3">
      <c r="A64" s="42" t="s">
        <v>492</v>
      </c>
      <c r="B64" s="43"/>
    </row>
    <row r="65" spans="1:2" x14ac:dyDescent="0.3">
      <c r="A65" s="42" t="s">
        <v>494</v>
      </c>
      <c r="B65" s="8"/>
    </row>
    <row r="66" spans="1:2" x14ac:dyDescent="0.3">
      <c r="A66" s="6"/>
      <c r="B66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917A-7169-4EA3-90AA-CC4F1C8D71D9}">
  <dimension ref="A1:G65"/>
  <sheetViews>
    <sheetView workbookViewId="0">
      <selection activeCell="B8" sqref="B8"/>
    </sheetView>
  </sheetViews>
  <sheetFormatPr defaultRowHeight="14.4" x14ac:dyDescent="0.3"/>
  <cols>
    <col min="1" max="1" width="48.33203125" customWidth="1"/>
    <col min="2" max="2" width="12.6640625" customWidth="1"/>
    <col min="3" max="3" width="25.6640625" customWidth="1"/>
    <col min="7" max="7" width="10.109375" bestFit="1" customWidth="1"/>
  </cols>
  <sheetData>
    <row r="1" spans="1:6" x14ac:dyDescent="0.3">
      <c r="A1" s="1" t="s">
        <v>39</v>
      </c>
      <c r="B1" s="2"/>
    </row>
    <row r="2" spans="1:6" x14ac:dyDescent="0.3">
      <c r="A2" s="3">
        <v>45413</v>
      </c>
      <c r="B2" s="2"/>
    </row>
    <row r="3" spans="1:6" x14ac:dyDescent="0.3">
      <c r="A3" s="16" t="s">
        <v>0</v>
      </c>
      <c r="B3" s="4" t="s">
        <v>1</v>
      </c>
      <c r="C3" s="5" t="s">
        <v>2</v>
      </c>
    </row>
    <row r="4" spans="1:6" x14ac:dyDescent="0.3">
      <c r="A4" s="45" t="s">
        <v>82</v>
      </c>
      <c r="B4" s="7"/>
      <c r="C4" s="8"/>
    </row>
    <row r="5" spans="1:6" x14ac:dyDescent="0.3">
      <c r="A5" s="46"/>
      <c r="B5" s="12">
        <f>SUM(B4:B4)</f>
        <v>0</v>
      </c>
      <c r="C5" s="8"/>
    </row>
    <row r="6" spans="1:6" x14ac:dyDescent="0.3">
      <c r="A6" s="13"/>
      <c r="B6" s="14"/>
      <c r="C6" s="15"/>
    </row>
    <row r="7" spans="1:6" x14ac:dyDescent="0.3">
      <c r="A7" s="16" t="s">
        <v>4</v>
      </c>
      <c r="B7" s="17"/>
      <c r="C7" s="11"/>
    </row>
    <row r="8" spans="1:6" x14ac:dyDescent="0.3">
      <c r="A8" s="11" t="s">
        <v>69</v>
      </c>
      <c r="B8" s="9">
        <v>884.55</v>
      </c>
      <c r="C8" s="11" t="s">
        <v>41</v>
      </c>
    </row>
    <row r="9" spans="1:6" x14ac:dyDescent="0.3">
      <c r="A9" s="11" t="s">
        <v>70</v>
      </c>
      <c r="B9" s="9">
        <v>168</v>
      </c>
      <c r="C9" s="11" t="s">
        <v>41</v>
      </c>
    </row>
    <row r="10" spans="1:6" x14ac:dyDescent="0.3">
      <c r="A10" s="11" t="s">
        <v>72</v>
      </c>
      <c r="B10" s="9">
        <v>30</v>
      </c>
      <c r="C10" s="11" t="s">
        <v>71</v>
      </c>
    </row>
    <row r="11" spans="1:6" x14ac:dyDescent="0.3">
      <c r="A11" s="11" t="s">
        <v>73</v>
      </c>
      <c r="B11" s="18">
        <v>16.8</v>
      </c>
      <c r="C11" s="8" t="s">
        <v>77</v>
      </c>
    </row>
    <row r="12" spans="1:6" x14ac:dyDescent="0.3">
      <c r="A12" s="59" t="s">
        <v>83</v>
      </c>
      <c r="B12" s="18">
        <v>47.88</v>
      </c>
      <c r="C12" s="11" t="s">
        <v>81</v>
      </c>
    </row>
    <row r="13" spans="1:6" x14ac:dyDescent="0.3">
      <c r="A13" s="11" t="s">
        <v>5</v>
      </c>
      <c r="B13" s="18">
        <v>1231.5899999999999</v>
      </c>
      <c r="C13" s="11" t="s">
        <v>3</v>
      </c>
      <c r="F13" s="19"/>
    </row>
    <row r="14" spans="1:6" x14ac:dyDescent="0.3">
      <c r="A14" s="11" t="s">
        <v>6</v>
      </c>
      <c r="B14" s="18">
        <v>87.99</v>
      </c>
      <c r="C14" s="11" t="s">
        <v>3</v>
      </c>
      <c r="F14" s="19"/>
    </row>
    <row r="15" spans="1:6" x14ac:dyDescent="0.3">
      <c r="A15" s="11" t="s">
        <v>7</v>
      </c>
      <c r="B15" s="18">
        <v>35</v>
      </c>
      <c r="C15" s="8" t="s">
        <v>3</v>
      </c>
    </row>
    <row r="16" spans="1:6" x14ac:dyDescent="0.3">
      <c r="A16" s="11" t="s">
        <v>40</v>
      </c>
      <c r="B16" s="18">
        <v>15.59</v>
      </c>
      <c r="C16" s="8" t="s">
        <v>3</v>
      </c>
    </row>
    <row r="17" spans="1:3" x14ac:dyDescent="0.3">
      <c r="A17" s="11" t="s">
        <v>78</v>
      </c>
      <c r="B17" s="18">
        <v>82.5</v>
      </c>
      <c r="C17" s="8" t="s">
        <v>3</v>
      </c>
    </row>
    <row r="18" spans="1:3" x14ac:dyDescent="0.3">
      <c r="A18" s="44" t="s">
        <v>84</v>
      </c>
      <c r="B18" s="20">
        <v>66.599999999999994</v>
      </c>
      <c r="C18" s="8" t="s">
        <v>41</v>
      </c>
    </row>
    <row r="19" spans="1:3" x14ac:dyDescent="0.3">
      <c r="A19" s="44" t="s">
        <v>85</v>
      </c>
      <c r="B19" s="64">
        <v>40</v>
      </c>
      <c r="C19" s="45" t="s">
        <v>41</v>
      </c>
    </row>
    <row r="20" spans="1:3" x14ac:dyDescent="0.3">
      <c r="A20" s="21"/>
      <c r="B20" s="65">
        <f>SUM(B8:B19)</f>
        <v>2706.4999999999995</v>
      </c>
    </row>
    <row r="21" spans="1:3" ht="15" thickBot="1" x14ac:dyDescent="0.35">
      <c r="B21" s="22"/>
    </row>
    <row r="22" spans="1:3" ht="15" thickBot="1" x14ac:dyDescent="0.35">
      <c r="A22" s="55" t="s">
        <v>80</v>
      </c>
      <c r="B22" s="23"/>
      <c r="C22" s="24"/>
    </row>
    <row r="23" spans="1:3" ht="15" thickBot="1" x14ac:dyDescent="0.35">
      <c r="A23" s="25" t="s">
        <v>9</v>
      </c>
      <c r="B23" s="67">
        <v>5587.02</v>
      </c>
      <c r="C23" s="24"/>
    </row>
    <row r="24" spans="1:3" ht="15" thickBot="1" x14ac:dyDescent="0.35">
      <c r="A24" s="58" t="s">
        <v>10</v>
      </c>
      <c r="B24" s="56">
        <v>239.1</v>
      </c>
      <c r="C24" s="24"/>
    </row>
    <row r="25" spans="1:3" ht="15" thickBot="1" x14ac:dyDescent="0.35">
      <c r="A25" s="50" t="s">
        <v>11</v>
      </c>
      <c r="B25" s="57">
        <f>SUM(B23:B24)</f>
        <v>5826.1200000000008</v>
      </c>
      <c r="C25" s="24"/>
    </row>
    <row r="26" spans="1:3" ht="15" thickBot="1" x14ac:dyDescent="0.35">
      <c r="A26" s="52"/>
      <c r="B26" s="26"/>
      <c r="C26" s="24"/>
    </row>
    <row r="27" spans="1:3" ht="15" thickBot="1" x14ac:dyDescent="0.35">
      <c r="A27" s="27" t="s">
        <v>54</v>
      </c>
      <c r="C27" s="24"/>
    </row>
    <row r="28" spans="1:3" ht="15" thickBot="1" x14ac:dyDescent="0.35">
      <c r="A28" s="27" t="s">
        <v>12</v>
      </c>
      <c r="B28" s="28">
        <v>102624.53</v>
      </c>
      <c r="C28" s="24"/>
    </row>
    <row r="29" spans="1:3" x14ac:dyDescent="0.3">
      <c r="A29" s="53"/>
      <c r="B29" s="2"/>
      <c r="C29" s="29"/>
    </row>
    <row r="30" spans="1:3" x14ac:dyDescent="0.3">
      <c r="A30" s="51" t="s">
        <v>13</v>
      </c>
      <c r="B30" s="11"/>
      <c r="C30" s="29"/>
    </row>
    <row r="31" spans="1:3" x14ac:dyDescent="0.3">
      <c r="A31" s="48" t="s">
        <v>14</v>
      </c>
      <c r="B31" s="30">
        <v>754.26</v>
      </c>
      <c r="C31" s="29"/>
    </row>
    <row r="32" spans="1:3" x14ac:dyDescent="0.3">
      <c r="A32" s="49" t="s">
        <v>15</v>
      </c>
      <c r="B32" s="31">
        <v>12482.69</v>
      </c>
      <c r="C32" s="29"/>
    </row>
    <row r="33" spans="1:7" x14ac:dyDescent="0.3">
      <c r="A33" s="49" t="s">
        <v>16</v>
      </c>
      <c r="B33" s="31">
        <v>10265.98</v>
      </c>
      <c r="C33" s="29"/>
      <c r="F33" s="2"/>
    </row>
    <row r="34" spans="1:7" x14ac:dyDescent="0.3">
      <c r="A34" s="48" t="s">
        <v>17</v>
      </c>
      <c r="B34" s="32">
        <v>757.5</v>
      </c>
      <c r="C34" s="33"/>
      <c r="F34" s="2"/>
      <c r="G34" s="2"/>
    </row>
    <row r="35" spans="1:7" x14ac:dyDescent="0.3">
      <c r="A35" s="49" t="s">
        <v>18</v>
      </c>
      <c r="B35" s="34">
        <v>533.09</v>
      </c>
      <c r="C35" s="33"/>
      <c r="F35" s="37"/>
      <c r="G35" s="37"/>
    </row>
    <row r="36" spans="1:7" x14ac:dyDescent="0.3">
      <c r="A36" s="48" t="s">
        <v>19</v>
      </c>
      <c r="B36" s="34">
        <v>531.34</v>
      </c>
      <c r="C36" s="33"/>
      <c r="F36" s="2"/>
      <c r="G36" s="37"/>
    </row>
    <row r="37" spans="1:7" x14ac:dyDescent="0.3">
      <c r="A37" s="48" t="s">
        <v>20</v>
      </c>
      <c r="B37" s="35">
        <v>3964.58</v>
      </c>
      <c r="C37" s="206" t="s">
        <v>21</v>
      </c>
      <c r="D37" s="207"/>
      <c r="E37" s="207"/>
      <c r="F37" s="37"/>
    </row>
    <row r="38" spans="1:7" x14ac:dyDescent="0.3">
      <c r="A38" s="48" t="s">
        <v>22</v>
      </c>
      <c r="B38" s="34">
        <v>0</v>
      </c>
      <c r="C38" s="33"/>
      <c r="F38" s="37"/>
      <c r="G38" s="2"/>
    </row>
    <row r="39" spans="1:7" x14ac:dyDescent="0.3">
      <c r="A39" s="48" t="s">
        <v>23</v>
      </c>
      <c r="B39" s="34">
        <v>233.9</v>
      </c>
      <c r="C39" s="36"/>
      <c r="F39" s="2"/>
      <c r="G39" s="2"/>
    </row>
    <row r="40" spans="1:7" x14ac:dyDescent="0.3">
      <c r="A40" s="48" t="s">
        <v>24</v>
      </c>
      <c r="B40" s="34">
        <v>616</v>
      </c>
      <c r="C40" s="33"/>
      <c r="D40" s="2"/>
      <c r="F40" s="37"/>
      <c r="G40" s="2"/>
    </row>
    <row r="41" spans="1:7" x14ac:dyDescent="0.3">
      <c r="A41" s="48" t="s">
        <v>25</v>
      </c>
      <c r="B41" s="34">
        <v>115.45</v>
      </c>
      <c r="C41" s="33"/>
      <c r="D41" s="37"/>
      <c r="F41" s="2"/>
    </row>
    <row r="42" spans="1:7" x14ac:dyDescent="0.3">
      <c r="A42" s="48" t="s">
        <v>26</v>
      </c>
      <c r="B42" s="34">
        <v>2479.84</v>
      </c>
      <c r="C42" s="33"/>
      <c r="D42" s="37"/>
    </row>
    <row r="43" spans="1:7" x14ac:dyDescent="0.3">
      <c r="A43" s="11" t="s">
        <v>27</v>
      </c>
      <c r="B43" s="34">
        <v>182.28</v>
      </c>
      <c r="C43" s="33"/>
      <c r="D43" s="37"/>
      <c r="F43" s="2"/>
    </row>
    <row r="44" spans="1:7" x14ac:dyDescent="0.3">
      <c r="A44" s="11" t="s">
        <v>28</v>
      </c>
      <c r="B44" s="34">
        <v>240</v>
      </c>
      <c r="C44" s="33" t="s">
        <v>66</v>
      </c>
      <c r="D44" s="37"/>
      <c r="E44" s="37"/>
    </row>
    <row r="45" spans="1:7" x14ac:dyDescent="0.3">
      <c r="A45" s="11" t="s">
        <v>29</v>
      </c>
      <c r="B45" s="34">
        <v>950</v>
      </c>
      <c r="C45" s="33" t="s">
        <v>66</v>
      </c>
      <c r="D45" s="37"/>
      <c r="E45" s="37"/>
    </row>
    <row r="46" spans="1:7" x14ac:dyDescent="0.3">
      <c r="A46" s="11" t="s">
        <v>59</v>
      </c>
      <c r="B46" s="35">
        <v>956.41</v>
      </c>
      <c r="C46" s="33" t="s">
        <v>67</v>
      </c>
      <c r="D46" s="37"/>
      <c r="E46" s="37"/>
    </row>
    <row r="47" spans="1:7" x14ac:dyDescent="0.3">
      <c r="A47" s="11" t="s">
        <v>30</v>
      </c>
      <c r="B47" s="34">
        <v>6000</v>
      </c>
      <c r="C47" s="33"/>
      <c r="D47" s="37"/>
    </row>
    <row r="48" spans="1:7" x14ac:dyDescent="0.3">
      <c r="A48" s="11" t="s">
        <v>31</v>
      </c>
      <c r="B48" s="47">
        <v>402</v>
      </c>
      <c r="C48" s="208"/>
      <c r="D48" s="209"/>
      <c r="E48" s="209"/>
      <c r="F48" s="210"/>
    </row>
    <row r="49" spans="1:6" x14ac:dyDescent="0.3">
      <c r="A49" s="11" t="s">
        <v>32</v>
      </c>
      <c r="B49" s="61">
        <v>0</v>
      </c>
      <c r="C49" s="38"/>
      <c r="D49" s="38"/>
      <c r="E49" s="38"/>
      <c r="F49" s="38"/>
    </row>
    <row r="50" spans="1:6" x14ac:dyDescent="0.3">
      <c r="A50" s="11" t="s">
        <v>33</v>
      </c>
      <c r="B50" s="62">
        <v>123.54</v>
      </c>
      <c r="C50" s="38"/>
      <c r="D50" s="38"/>
      <c r="E50" s="38"/>
      <c r="F50" s="38"/>
    </row>
    <row r="51" spans="1:6" ht="15" thickBot="1" x14ac:dyDescent="0.35">
      <c r="A51" s="39" t="s">
        <v>34</v>
      </c>
      <c r="B51" s="60">
        <v>31737.75</v>
      </c>
      <c r="C51" s="33"/>
    </row>
    <row r="52" spans="1:6" x14ac:dyDescent="0.3">
      <c r="A52" s="39"/>
      <c r="B52" s="40"/>
      <c r="C52" s="33"/>
    </row>
    <row r="53" spans="1:6" x14ac:dyDescent="0.3">
      <c r="A53" s="1" t="s">
        <v>35</v>
      </c>
      <c r="C53" s="2"/>
    </row>
    <row r="54" spans="1:6" x14ac:dyDescent="0.3">
      <c r="A54" s="1" t="s">
        <v>79</v>
      </c>
    </row>
    <row r="56" spans="1:6" x14ac:dyDescent="0.3">
      <c r="D56" t="s">
        <v>36</v>
      </c>
    </row>
    <row r="57" spans="1:6" x14ac:dyDescent="0.3">
      <c r="A57" s="41" t="s">
        <v>37</v>
      </c>
      <c r="B57" s="6"/>
      <c r="C57" s="21"/>
    </row>
    <row r="58" spans="1:6" x14ac:dyDescent="0.3">
      <c r="A58" s="42" t="s">
        <v>64</v>
      </c>
      <c r="C58" s="43"/>
    </row>
    <row r="59" spans="1:6" x14ac:dyDescent="0.3">
      <c r="A59" s="42" t="s">
        <v>68</v>
      </c>
      <c r="C59" s="43"/>
    </row>
    <row r="60" spans="1:6" x14ac:dyDescent="0.3">
      <c r="A60" s="42" t="s">
        <v>38</v>
      </c>
      <c r="C60" s="43"/>
    </row>
    <row r="61" spans="1:6" x14ac:dyDescent="0.3">
      <c r="A61" s="42" t="s">
        <v>65</v>
      </c>
      <c r="C61" s="43"/>
    </row>
    <row r="62" spans="1:6" x14ac:dyDescent="0.3">
      <c r="A62" s="42" t="s">
        <v>61</v>
      </c>
      <c r="C62" s="43"/>
    </row>
    <row r="63" spans="1:6" x14ac:dyDescent="0.3">
      <c r="A63" s="42" t="s">
        <v>76</v>
      </c>
      <c r="C63" s="43"/>
    </row>
    <row r="64" spans="1:6" x14ac:dyDescent="0.3">
      <c r="A64" s="42" t="s">
        <v>74</v>
      </c>
      <c r="C64" s="43"/>
    </row>
    <row r="65" spans="1:3" x14ac:dyDescent="0.3">
      <c r="A65" s="63" t="s">
        <v>75</v>
      </c>
      <c r="B65" s="10"/>
      <c r="C65" s="8"/>
    </row>
  </sheetData>
  <mergeCells count="2">
    <mergeCell ref="C37:E37"/>
    <mergeCell ref="C48:F4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3DC4-1FBF-4DF0-84E5-9E493E269087}">
  <dimension ref="A1:M176"/>
  <sheetViews>
    <sheetView workbookViewId="0">
      <selection activeCell="C18" sqref="C18"/>
    </sheetView>
  </sheetViews>
  <sheetFormatPr defaultRowHeight="14.4" x14ac:dyDescent="0.3"/>
  <cols>
    <col min="1" max="1" width="34.88671875" customWidth="1"/>
    <col min="2" max="2" width="12" customWidth="1"/>
    <col min="12" max="12" width="14.109375" customWidth="1"/>
  </cols>
  <sheetData>
    <row r="1" spans="1:13" x14ac:dyDescent="0.3">
      <c r="A1" s="69" t="s">
        <v>479</v>
      </c>
      <c r="B1" s="127"/>
      <c r="C1" s="128"/>
      <c r="D1" s="128"/>
      <c r="G1" s="114" t="s">
        <v>267</v>
      </c>
      <c r="H1" s="76"/>
      <c r="I1" s="76"/>
      <c r="J1" s="76"/>
      <c r="K1" s="138"/>
      <c r="L1" s="145">
        <v>105081.85</v>
      </c>
      <c r="M1" t="s">
        <v>433</v>
      </c>
    </row>
    <row r="2" spans="1:13" x14ac:dyDescent="0.3">
      <c r="A2" s="69"/>
      <c r="B2" s="127"/>
      <c r="C2" s="128"/>
      <c r="D2" s="128"/>
      <c r="G2" s="76"/>
      <c r="H2" s="76"/>
      <c r="I2" s="76"/>
      <c r="J2" s="76"/>
      <c r="K2" s="138"/>
      <c r="L2" s="106"/>
    </row>
    <row r="3" spans="1:13" x14ac:dyDescent="0.3">
      <c r="A3" s="70" t="s">
        <v>109</v>
      </c>
      <c r="B3" s="71"/>
      <c r="C3" s="128"/>
      <c r="D3" s="128"/>
      <c r="E3" s="76"/>
      <c r="G3" s="76" t="s">
        <v>268</v>
      </c>
      <c r="H3" s="76"/>
      <c r="I3" s="76"/>
      <c r="J3" s="76"/>
      <c r="K3" s="138"/>
      <c r="L3" s="146">
        <f>SUM(B33)</f>
        <v>75614.080000000002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>
        <f>SUM(L1+L3)</f>
        <v>180695.93</v>
      </c>
    </row>
    <row r="5" spans="1:13" x14ac:dyDescent="0.3">
      <c r="A5" s="76" t="s">
        <v>111</v>
      </c>
      <c r="B5" s="71">
        <v>26.66</v>
      </c>
      <c r="C5" s="128"/>
      <c r="D5" s="128"/>
      <c r="G5" s="76"/>
      <c r="H5" s="76"/>
      <c r="I5" s="76"/>
      <c r="J5" s="76"/>
      <c r="K5" s="138"/>
      <c r="L5" s="106"/>
    </row>
    <row r="6" spans="1:13" x14ac:dyDescent="0.3">
      <c r="A6" s="76" t="s">
        <v>112</v>
      </c>
      <c r="B6" s="71">
        <v>26.66</v>
      </c>
      <c r="C6" s="128"/>
      <c r="D6" s="128"/>
      <c r="G6" s="76" t="s">
        <v>269</v>
      </c>
      <c r="H6" s="76"/>
      <c r="I6" s="76"/>
      <c r="J6" s="76"/>
      <c r="K6" s="138"/>
      <c r="L6" s="146">
        <f>SUM(B174)</f>
        <v>67921.59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ht="15" thickBot="1" x14ac:dyDescent="0.35">
      <c r="A8" s="76" t="s">
        <v>250</v>
      </c>
      <c r="B8" s="71">
        <v>1000</v>
      </c>
      <c r="C8" s="128"/>
      <c r="D8" s="128"/>
      <c r="G8" s="114" t="s">
        <v>438</v>
      </c>
      <c r="H8" s="114"/>
      <c r="I8" s="114"/>
      <c r="J8" s="114"/>
      <c r="K8" s="139"/>
      <c r="L8" s="176">
        <f>SUM(L4-L6)</f>
        <v>112774.34</v>
      </c>
    </row>
    <row r="9" spans="1:13" ht="15" thickTop="1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x14ac:dyDescent="0.3">
      <c r="A10" s="76" t="s">
        <v>117</v>
      </c>
      <c r="B10" s="71"/>
      <c r="C10" s="128"/>
      <c r="D10" s="128"/>
      <c r="G10" s="114" t="s">
        <v>259</v>
      </c>
      <c r="H10" s="114"/>
      <c r="I10" s="114"/>
      <c r="J10" s="114"/>
      <c r="K10" s="138"/>
      <c r="L10" s="106"/>
    </row>
    <row r="11" spans="1:13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76"/>
      <c r="L11" s="106"/>
    </row>
    <row r="12" spans="1:13" x14ac:dyDescent="0.3">
      <c r="A12" s="76" t="s">
        <v>119</v>
      </c>
      <c r="B12" s="71"/>
      <c r="C12" s="128"/>
      <c r="D12" s="128"/>
      <c r="G12" s="76" t="s">
        <v>266</v>
      </c>
      <c r="H12" s="76"/>
      <c r="I12" s="76"/>
      <c r="J12" s="76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141" t="s">
        <v>500</v>
      </c>
      <c r="H13" s="76" t="s">
        <v>260</v>
      </c>
      <c r="I13" s="76"/>
      <c r="J13" s="76"/>
      <c r="K13" s="138"/>
      <c r="L13" s="106">
        <v>13913</v>
      </c>
    </row>
    <row r="14" spans="1:13" x14ac:dyDescent="0.3">
      <c r="A14" s="76" t="s">
        <v>122</v>
      </c>
      <c r="B14" s="71">
        <v>93.78</v>
      </c>
      <c r="C14" s="128"/>
      <c r="D14" s="128"/>
      <c r="G14" s="141" t="s">
        <v>500</v>
      </c>
      <c r="H14" s="76" t="s">
        <v>261</v>
      </c>
      <c r="I14" s="76"/>
      <c r="J14" s="76"/>
      <c r="K14" s="138"/>
      <c r="L14" s="106">
        <v>20332.88</v>
      </c>
    </row>
    <row r="15" spans="1:13" x14ac:dyDescent="0.3">
      <c r="A15" s="76" t="s">
        <v>124</v>
      </c>
      <c r="B15" s="71"/>
      <c r="C15" s="128"/>
      <c r="D15" s="128"/>
      <c r="G15" s="141" t="s">
        <v>454</v>
      </c>
      <c r="H15" s="76" t="s">
        <v>262</v>
      </c>
      <c r="I15" s="76"/>
      <c r="J15" s="76"/>
      <c r="K15" s="138"/>
      <c r="L15" s="146">
        <v>82624.53</v>
      </c>
    </row>
    <row r="16" spans="1:13" x14ac:dyDescent="0.3">
      <c r="A16" s="76" t="s">
        <v>125</v>
      </c>
      <c r="B16" s="71"/>
      <c r="C16" s="128"/>
      <c r="D16" s="128"/>
      <c r="G16" s="76"/>
      <c r="H16" s="76"/>
      <c r="I16" s="76"/>
      <c r="J16" s="76"/>
      <c r="K16" s="138"/>
      <c r="L16" s="145">
        <f>SUM(L13:L15)</f>
        <v>116870.41</v>
      </c>
    </row>
    <row r="17" spans="1:12" x14ac:dyDescent="0.3">
      <c r="A17" s="76" t="s">
        <v>127</v>
      </c>
      <c r="B17" s="71"/>
      <c r="C17" s="128"/>
      <c r="D17" s="128"/>
      <c r="G17" s="76"/>
      <c r="H17" s="76"/>
      <c r="I17" s="76"/>
      <c r="J17" s="76"/>
      <c r="K17" s="138"/>
      <c r="L17" s="138"/>
    </row>
    <row r="18" spans="1:12" x14ac:dyDescent="0.3">
      <c r="A18" s="76" t="s">
        <v>14</v>
      </c>
      <c r="B18" s="71">
        <v>200</v>
      </c>
      <c r="C18" s="128"/>
      <c r="D18" s="128"/>
      <c r="G18" s="76" t="s">
        <v>263</v>
      </c>
      <c r="H18" s="76"/>
      <c r="I18" s="76"/>
      <c r="J18" s="76"/>
      <c r="K18" s="137">
        <v>2367</v>
      </c>
      <c r="L18" s="135">
        <v>52.5</v>
      </c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7">
        <v>2397</v>
      </c>
      <c r="L19" s="135">
        <v>531.34</v>
      </c>
    </row>
    <row r="20" spans="1:12" x14ac:dyDescent="0.3">
      <c r="A20" s="76" t="s">
        <v>129</v>
      </c>
      <c r="B20" s="71">
        <v>1425</v>
      </c>
      <c r="C20" s="128"/>
      <c r="D20" s="128"/>
      <c r="G20" s="76"/>
      <c r="H20" s="76"/>
      <c r="I20" s="76"/>
      <c r="J20" s="76"/>
      <c r="K20" s="137">
        <v>2411</v>
      </c>
      <c r="L20" s="167">
        <v>400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2416</v>
      </c>
      <c r="L21" s="135">
        <v>250</v>
      </c>
    </row>
    <row r="22" spans="1:12" x14ac:dyDescent="0.3">
      <c r="A22" s="76" t="s">
        <v>484</v>
      </c>
      <c r="B22" s="71">
        <v>375</v>
      </c>
      <c r="C22" s="128"/>
      <c r="D22" s="128"/>
      <c r="G22" s="76"/>
      <c r="H22" s="76"/>
      <c r="I22" s="76"/>
      <c r="J22" s="76"/>
      <c r="K22" s="137">
        <v>2430</v>
      </c>
      <c r="L22" s="167">
        <v>50</v>
      </c>
    </row>
    <row r="23" spans="1:12" x14ac:dyDescent="0.3">
      <c r="A23" s="76" t="s">
        <v>497</v>
      </c>
      <c r="B23" s="71">
        <v>951</v>
      </c>
      <c r="C23" s="128"/>
      <c r="D23" s="128"/>
      <c r="G23" s="76"/>
      <c r="H23" s="76"/>
      <c r="I23" s="76"/>
      <c r="J23" s="76"/>
      <c r="K23" s="137">
        <v>2431</v>
      </c>
      <c r="L23" s="135">
        <v>18</v>
      </c>
    </row>
    <row r="24" spans="1:12" x14ac:dyDescent="0.3">
      <c r="A24" s="76" t="s">
        <v>131</v>
      </c>
      <c r="B24" s="71"/>
      <c r="C24" s="128"/>
      <c r="D24" s="128"/>
      <c r="G24" s="76"/>
      <c r="H24" s="76"/>
      <c r="I24" s="76"/>
      <c r="J24" s="76"/>
      <c r="K24" s="137">
        <v>2440</v>
      </c>
      <c r="L24" s="170">
        <v>20.98</v>
      </c>
    </row>
    <row r="25" spans="1:12" x14ac:dyDescent="0.3">
      <c r="A25" s="76" t="s">
        <v>133</v>
      </c>
      <c r="B25" s="71">
        <v>2825</v>
      </c>
      <c r="C25" s="128"/>
      <c r="D25" s="128"/>
      <c r="G25" s="76"/>
      <c r="H25" s="76"/>
      <c r="I25" s="76"/>
      <c r="J25" s="76"/>
      <c r="K25" s="137">
        <v>2442</v>
      </c>
      <c r="L25" s="135">
        <v>18</v>
      </c>
    </row>
    <row r="26" spans="1:12" x14ac:dyDescent="0.3">
      <c r="A26" s="76" t="s">
        <v>135</v>
      </c>
      <c r="B26" s="71">
        <v>1320</v>
      </c>
      <c r="C26" s="128"/>
      <c r="D26" s="128"/>
      <c r="G26" s="76"/>
      <c r="H26" s="76"/>
      <c r="I26" s="76"/>
      <c r="J26" s="76"/>
      <c r="K26" s="137">
        <v>2444</v>
      </c>
      <c r="L26" s="135">
        <v>103.5</v>
      </c>
    </row>
    <row r="27" spans="1:12" x14ac:dyDescent="0.3">
      <c r="A27" s="98" t="s">
        <v>137</v>
      </c>
      <c r="B27" s="99">
        <f>SUM(B5:B26)</f>
        <v>10376.08</v>
      </c>
      <c r="C27" s="128"/>
      <c r="D27" s="128"/>
      <c r="G27" s="76"/>
      <c r="H27" s="76"/>
      <c r="I27" s="76"/>
      <c r="J27" s="76"/>
      <c r="K27" s="137">
        <v>2446</v>
      </c>
      <c r="L27" s="135">
        <v>41.78</v>
      </c>
    </row>
    <row r="28" spans="1:12" x14ac:dyDescent="0.3">
      <c r="A28" s="98" t="s">
        <v>139</v>
      </c>
      <c r="B28" s="102"/>
      <c r="C28" s="128"/>
      <c r="D28" s="128"/>
      <c r="K28" s="137">
        <v>2449</v>
      </c>
      <c r="L28" s="135">
        <v>50</v>
      </c>
    </row>
    <row r="29" spans="1:12" x14ac:dyDescent="0.3">
      <c r="A29" s="76" t="s">
        <v>141</v>
      </c>
      <c r="B29" s="71">
        <v>22619</v>
      </c>
      <c r="C29" s="128"/>
      <c r="D29" s="128"/>
      <c r="K29" s="196">
        <v>2451</v>
      </c>
      <c r="L29" s="195">
        <v>7</v>
      </c>
    </row>
    <row r="30" spans="1:12" x14ac:dyDescent="0.3">
      <c r="A30" s="76" t="s">
        <v>142</v>
      </c>
      <c r="B30" s="71">
        <v>22619</v>
      </c>
      <c r="C30" s="128"/>
      <c r="D30" s="128"/>
      <c r="K30" s="196">
        <v>2452</v>
      </c>
      <c r="L30" s="195">
        <v>500</v>
      </c>
    </row>
    <row r="31" spans="1:12" x14ac:dyDescent="0.3">
      <c r="A31" s="76" t="s">
        <v>144</v>
      </c>
      <c r="B31" s="71">
        <v>20000</v>
      </c>
      <c r="C31" s="71"/>
      <c r="D31" s="128"/>
      <c r="K31" s="196">
        <v>2453</v>
      </c>
      <c r="L31" s="195">
        <v>1609.24</v>
      </c>
    </row>
    <row r="32" spans="1:12" x14ac:dyDescent="0.3">
      <c r="A32" s="76" t="s">
        <v>145</v>
      </c>
      <c r="B32" s="71"/>
      <c r="C32" s="128"/>
      <c r="D32" s="128"/>
      <c r="G32" s="76"/>
      <c r="H32" s="76"/>
      <c r="I32" s="76"/>
      <c r="J32" s="76"/>
      <c r="K32" s="196">
        <v>2454</v>
      </c>
      <c r="L32" s="195">
        <v>377.08</v>
      </c>
    </row>
    <row r="33" spans="1:12" x14ac:dyDescent="0.3">
      <c r="A33" s="98" t="s">
        <v>136</v>
      </c>
      <c r="B33" s="99">
        <f>SUM(B27:B31)</f>
        <v>75614.080000000002</v>
      </c>
      <c r="C33" s="128"/>
      <c r="D33" s="128"/>
      <c r="K33" s="196">
        <v>2455</v>
      </c>
      <c r="L33" s="195">
        <v>66.650000000000006</v>
      </c>
    </row>
    <row r="34" spans="1:12" x14ac:dyDescent="0.3">
      <c r="B34" s="128"/>
      <c r="C34" s="128"/>
      <c r="D34" s="128"/>
      <c r="K34" s="137"/>
      <c r="L34" s="197">
        <f>SUM(L18:L33)</f>
        <v>4096.07</v>
      </c>
    </row>
    <row r="35" spans="1:12" x14ac:dyDescent="0.3">
      <c r="B35" s="128"/>
      <c r="C35" s="128"/>
      <c r="D35" s="128"/>
    </row>
    <row r="36" spans="1:12" x14ac:dyDescent="0.3">
      <c r="B36" s="128"/>
      <c r="C36" s="128"/>
      <c r="D36" s="128"/>
      <c r="G36" s="114" t="s">
        <v>451</v>
      </c>
      <c r="K36" s="137"/>
      <c r="L36" s="177">
        <f>SUM(L16-L34)</f>
        <v>112774.34</v>
      </c>
    </row>
    <row r="37" spans="1:12" x14ac:dyDescent="0.3">
      <c r="B37" s="128"/>
      <c r="C37" s="128"/>
      <c r="D37" s="128"/>
    </row>
    <row r="38" spans="1:12" x14ac:dyDescent="0.3">
      <c r="B38" s="128"/>
      <c r="C38" s="128"/>
      <c r="D38" s="128"/>
    </row>
    <row r="39" spans="1:12" x14ac:dyDescent="0.3">
      <c r="B39" s="128"/>
      <c r="C39" s="128"/>
      <c r="D39" s="128"/>
    </row>
    <row r="40" spans="1:12" x14ac:dyDescent="0.3">
      <c r="B40" s="128"/>
      <c r="C40" s="128"/>
      <c r="D40" s="128"/>
    </row>
    <row r="41" spans="1:12" x14ac:dyDescent="0.3">
      <c r="B41" s="128"/>
      <c r="C41" s="128"/>
      <c r="D41" s="128"/>
    </row>
    <row r="42" spans="1:12" x14ac:dyDescent="0.3">
      <c r="B42" s="128"/>
      <c r="C42" s="128"/>
      <c r="D42" s="128"/>
    </row>
    <row r="43" spans="1:12" x14ac:dyDescent="0.3">
      <c r="B43" s="128"/>
      <c r="C43" s="128"/>
      <c r="D43" s="128"/>
      <c r="H43" s="76"/>
      <c r="I43" s="76"/>
      <c r="J43" s="76"/>
    </row>
    <row r="44" spans="1:12" x14ac:dyDescent="0.3">
      <c r="B44" s="128"/>
      <c r="C44" s="128"/>
      <c r="D44" s="128"/>
    </row>
    <row r="45" spans="1:12" x14ac:dyDescent="0.3">
      <c r="B45" s="128"/>
      <c r="C45" s="128"/>
      <c r="D45" s="128"/>
      <c r="G45" s="76"/>
      <c r="H45" s="76"/>
      <c r="I45" s="76"/>
      <c r="J45" s="76"/>
      <c r="K45" s="76"/>
    </row>
    <row r="46" spans="1:12" x14ac:dyDescent="0.3">
      <c r="B46" s="128"/>
      <c r="C46" s="128"/>
      <c r="D46" s="128"/>
    </row>
    <row r="47" spans="1:12" x14ac:dyDescent="0.3">
      <c r="K47" s="137"/>
    </row>
    <row r="48" spans="1:12" x14ac:dyDescent="0.3">
      <c r="G48" s="114"/>
      <c r="H48" s="76"/>
      <c r="I48" s="76"/>
      <c r="J48" s="76"/>
      <c r="K48" s="137"/>
    </row>
    <row r="49" spans="1:5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</row>
    <row r="50" spans="1:5" x14ac:dyDescent="0.3">
      <c r="A50" s="114" t="s">
        <v>149</v>
      </c>
      <c r="B50" s="129"/>
      <c r="C50" s="129"/>
      <c r="D50" s="129"/>
      <c r="E50" s="112"/>
    </row>
    <row r="51" spans="1:5" x14ac:dyDescent="0.3">
      <c r="A51" s="76" t="s">
        <v>150</v>
      </c>
      <c r="B51" s="129">
        <v>375.15</v>
      </c>
      <c r="C51" s="129">
        <v>375.15</v>
      </c>
      <c r="D51" s="129"/>
      <c r="E51" s="117">
        <v>750</v>
      </c>
    </row>
    <row r="52" spans="1:5" x14ac:dyDescent="0.3">
      <c r="A52" s="76" t="s">
        <v>152</v>
      </c>
      <c r="B52" s="129">
        <v>14014.85</v>
      </c>
      <c r="C52" s="129">
        <v>14014.85</v>
      </c>
      <c r="D52" s="129"/>
      <c r="E52" s="117">
        <v>15600</v>
      </c>
    </row>
    <row r="53" spans="1:5" x14ac:dyDescent="0.3">
      <c r="A53" s="76" t="s">
        <v>153</v>
      </c>
      <c r="B53" s="129">
        <v>385</v>
      </c>
      <c r="C53" s="129">
        <v>385</v>
      </c>
      <c r="D53" s="129"/>
      <c r="E53" s="117">
        <v>420</v>
      </c>
    </row>
    <row r="54" spans="1:5" x14ac:dyDescent="0.3">
      <c r="A54" s="76" t="s">
        <v>154</v>
      </c>
      <c r="B54" s="129"/>
      <c r="C54" s="129"/>
      <c r="D54" s="129"/>
      <c r="E54" s="117">
        <v>200</v>
      </c>
    </row>
    <row r="55" spans="1:5" x14ac:dyDescent="0.3">
      <c r="A55" s="76" t="s">
        <v>499</v>
      </c>
      <c r="B55" s="129">
        <v>1642.91</v>
      </c>
      <c r="C55" s="129">
        <v>1642.91</v>
      </c>
      <c r="D55" s="129"/>
      <c r="E55" s="117"/>
    </row>
    <row r="56" spans="1:5" x14ac:dyDescent="0.3">
      <c r="A56" s="76"/>
      <c r="B56" s="129"/>
      <c r="C56" s="129"/>
      <c r="D56" s="129"/>
      <c r="E56" s="117"/>
    </row>
    <row r="57" spans="1:5" x14ac:dyDescent="0.3">
      <c r="A57" s="114" t="s">
        <v>155</v>
      </c>
      <c r="B57" s="129"/>
      <c r="C57" s="129"/>
      <c r="D57" s="129"/>
      <c r="E57" s="117"/>
    </row>
    <row r="58" spans="1:5" x14ac:dyDescent="0.3">
      <c r="A58" s="76" t="s">
        <v>156</v>
      </c>
      <c r="B58" s="129">
        <v>148.94999999999999</v>
      </c>
      <c r="C58" s="129">
        <v>148.94999999999999</v>
      </c>
      <c r="D58" s="129"/>
      <c r="E58" s="117">
        <v>300</v>
      </c>
    </row>
    <row r="59" spans="1:5" x14ac:dyDescent="0.3">
      <c r="A59" s="76" t="s">
        <v>157</v>
      </c>
      <c r="B59" s="129">
        <v>504</v>
      </c>
      <c r="C59" s="129">
        <v>422.8</v>
      </c>
      <c r="D59" s="129">
        <v>81.2</v>
      </c>
      <c r="E59" s="117">
        <v>500</v>
      </c>
    </row>
    <row r="60" spans="1:5" x14ac:dyDescent="0.3">
      <c r="A60" s="76"/>
      <c r="B60" s="129"/>
      <c r="C60" s="129"/>
      <c r="D60" s="129"/>
      <c r="E60" s="117"/>
    </row>
    <row r="61" spans="1:5" x14ac:dyDescent="0.3">
      <c r="A61" s="114" t="s">
        <v>158</v>
      </c>
      <c r="B61" s="129"/>
      <c r="C61" s="129"/>
      <c r="D61" s="129"/>
      <c r="E61" s="117"/>
    </row>
    <row r="62" spans="1:5" x14ac:dyDescent="0.3">
      <c r="A62" s="76" t="s">
        <v>159</v>
      </c>
      <c r="B62" s="129">
        <v>160</v>
      </c>
      <c r="C62" s="129">
        <v>160</v>
      </c>
      <c r="D62" s="129"/>
      <c r="E62" s="117">
        <v>200</v>
      </c>
    </row>
    <row r="63" spans="1:5" x14ac:dyDescent="0.3">
      <c r="A63" s="76" t="s">
        <v>160</v>
      </c>
      <c r="B63" s="129">
        <v>378</v>
      </c>
      <c r="C63" s="129">
        <v>315</v>
      </c>
      <c r="D63" s="129">
        <v>63</v>
      </c>
      <c r="E63" s="117">
        <v>450</v>
      </c>
    </row>
    <row r="64" spans="1:5" x14ac:dyDescent="0.3">
      <c r="A64" s="76"/>
      <c r="B64" s="129"/>
      <c r="C64" s="129"/>
      <c r="D64" s="129"/>
      <c r="E64" s="117"/>
    </row>
    <row r="65" spans="1:5" x14ac:dyDescent="0.3">
      <c r="A65" s="114" t="s">
        <v>161</v>
      </c>
      <c r="B65" s="129"/>
      <c r="C65" s="129"/>
      <c r="D65" s="129"/>
      <c r="E65" s="117"/>
    </row>
    <row r="66" spans="1:5" x14ac:dyDescent="0.3">
      <c r="A66" s="76" t="s">
        <v>162</v>
      </c>
      <c r="B66" s="129">
        <v>1501.22</v>
      </c>
      <c r="C66" s="129">
        <v>1501.22</v>
      </c>
      <c r="D66" s="129"/>
      <c r="E66" s="117">
        <v>2500</v>
      </c>
    </row>
    <row r="67" spans="1:5" x14ac:dyDescent="0.3">
      <c r="A67" s="76" t="s">
        <v>163</v>
      </c>
      <c r="B67" s="129">
        <v>587.4</v>
      </c>
      <c r="C67" s="129">
        <v>587.4</v>
      </c>
      <c r="D67" s="129"/>
      <c r="E67" s="117">
        <v>700</v>
      </c>
    </row>
    <row r="68" spans="1:5" x14ac:dyDescent="0.3">
      <c r="A68" s="76" t="s">
        <v>164</v>
      </c>
      <c r="B68" s="129"/>
      <c r="C68" s="129"/>
      <c r="D68" s="129"/>
      <c r="E68" s="117">
        <v>500</v>
      </c>
    </row>
    <row r="69" spans="1:5" x14ac:dyDescent="0.3">
      <c r="A69" s="76" t="s">
        <v>165</v>
      </c>
      <c r="B69" s="129">
        <v>45</v>
      </c>
      <c r="C69" s="129">
        <v>45</v>
      </c>
      <c r="D69" s="129"/>
      <c r="E69" s="117">
        <v>100</v>
      </c>
    </row>
    <row r="70" spans="1:5" x14ac:dyDescent="0.3">
      <c r="A70" s="76" t="s">
        <v>166</v>
      </c>
      <c r="B70" s="129">
        <v>85</v>
      </c>
      <c r="C70" s="129">
        <v>85</v>
      </c>
      <c r="D70" s="129"/>
      <c r="E70" s="117">
        <v>150</v>
      </c>
    </row>
    <row r="71" spans="1:5" x14ac:dyDescent="0.3">
      <c r="A71" s="76" t="s">
        <v>167</v>
      </c>
      <c r="B71" s="129">
        <v>52.5</v>
      </c>
      <c r="C71" s="129">
        <v>52.5</v>
      </c>
      <c r="D71" s="129"/>
      <c r="E71" s="117">
        <v>50</v>
      </c>
    </row>
    <row r="72" spans="1:5" x14ac:dyDescent="0.3">
      <c r="A72" s="76" t="s">
        <v>168</v>
      </c>
      <c r="B72" s="129"/>
      <c r="C72" s="129"/>
      <c r="D72" s="129"/>
      <c r="E72" s="117"/>
    </row>
    <row r="73" spans="1:5" x14ac:dyDescent="0.3">
      <c r="A73" s="76" t="s">
        <v>169</v>
      </c>
      <c r="B73" s="129">
        <v>120</v>
      </c>
      <c r="C73" s="129">
        <v>100</v>
      </c>
      <c r="D73" s="129">
        <v>20</v>
      </c>
      <c r="E73" s="117">
        <v>160</v>
      </c>
    </row>
    <row r="74" spans="1:5" x14ac:dyDescent="0.3">
      <c r="A74" s="76" t="s">
        <v>170</v>
      </c>
      <c r="B74" s="129">
        <v>174.13</v>
      </c>
      <c r="C74" s="129">
        <v>174.13</v>
      </c>
      <c r="D74" s="129"/>
      <c r="E74" s="117">
        <v>200</v>
      </c>
    </row>
    <row r="75" spans="1:5" x14ac:dyDescent="0.3">
      <c r="A75" s="76"/>
      <c r="B75" s="129"/>
      <c r="C75" s="129"/>
      <c r="D75" s="129"/>
      <c r="E75" s="117"/>
    </row>
    <row r="76" spans="1:5" x14ac:dyDescent="0.3">
      <c r="A76" s="114" t="s">
        <v>171</v>
      </c>
      <c r="B76" s="129"/>
      <c r="C76" s="129"/>
      <c r="D76" s="129"/>
      <c r="E76" s="117"/>
    </row>
    <row r="77" spans="1:5" x14ac:dyDescent="0.3">
      <c r="A77" s="76" t="s">
        <v>172</v>
      </c>
      <c r="B77" s="129">
        <v>884.55</v>
      </c>
      <c r="C77" s="129">
        <v>776.01</v>
      </c>
      <c r="D77" s="129">
        <v>108.54</v>
      </c>
      <c r="E77" s="117">
        <v>800</v>
      </c>
    </row>
    <row r="78" spans="1:5" x14ac:dyDescent="0.3">
      <c r="A78" s="76" t="s">
        <v>173</v>
      </c>
      <c r="B78" s="129">
        <v>7</v>
      </c>
      <c r="C78" s="129">
        <v>7</v>
      </c>
      <c r="D78" s="129"/>
      <c r="E78" s="117">
        <v>10</v>
      </c>
    </row>
    <row r="79" spans="1:5" x14ac:dyDescent="0.3">
      <c r="A79" s="76" t="s">
        <v>174</v>
      </c>
      <c r="B79" s="129">
        <v>190</v>
      </c>
      <c r="C79" s="129">
        <v>190</v>
      </c>
      <c r="D79" s="129"/>
      <c r="E79" s="117">
        <v>200</v>
      </c>
    </row>
    <row r="80" spans="1:5" x14ac:dyDescent="0.3">
      <c r="A80" s="76" t="s">
        <v>175</v>
      </c>
      <c r="B80" s="129">
        <v>40</v>
      </c>
      <c r="C80" s="129">
        <v>40</v>
      </c>
      <c r="D80" s="129"/>
      <c r="E80" s="117">
        <v>50</v>
      </c>
    </row>
    <row r="81" spans="1:5" x14ac:dyDescent="0.3">
      <c r="A81" s="76"/>
      <c r="B81" s="129"/>
      <c r="C81" s="129"/>
      <c r="D81" s="129"/>
      <c r="E81" s="117"/>
    </row>
    <row r="82" spans="1:5" x14ac:dyDescent="0.3">
      <c r="A82" s="114" t="s">
        <v>176</v>
      </c>
      <c r="B82" s="129"/>
      <c r="C82" s="129"/>
      <c r="D82" s="129"/>
      <c r="E82" s="117"/>
    </row>
    <row r="83" spans="1:5" x14ac:dyDescent="0.3">
      <c r="A83" s="178" t="s">
        <v>177</v>
      </c>
      <c r="B83" s="129">
        <v>400</v>
      </c>
      <c r="C83" s="129">
        <v>400</v>
      </c>
      <c r="D83" s="129"/>
      <c r="E83" s="117">
        <v>400</v>
      </c>
    </row>
    <row r="84" spans="1:5" x14ac:dyDescent="0.3">
      <c r="A84" s="76" t="s">
        <v>178</v>
      </c>
      <c r="B84" s="129">
        <v>400</v>
      </c>
      <c r="C84" s="129">
        <v>400</v>
      </c>
      <c r="D84" s="129"/>
      <c r="E84" s="117">
        <v>400</v>
      </c>
    </row>
    <row r="85" spans="1:5" x14ac:dyDescent="0.3">
      <c r="A85" s="76" t="s">
        <v>179</v>
      </c>
      <c r="B85" s="129">
        <v>400</v>
      </c>
      <c r="C85" s="129">
        <v>400</v>
      </c>
      <c r="D85" s="129"/>
      <c r="E85" s="117">
        <v>400</v>
      </c>
    </row>
    <row r="86" spans="1:5" x14ac:dyDescent="0.3">
      <c r="A86" s="76" t="s">
        <v>180</v>
      </c>
      <c r="B86" s="129">
        <v>400</v>
      </c>
      <c r="C86" s="129">
        <v>400</v>
      </c>
      <c r="D86" s="129"/>
      <c r="E86" s="117">
        <v>400</v>
      </c>
    </row>
    <row r="87" spans="1:5" x14ac:dyDescent="0.3">
      <c r="A87" s="76" t="s">
        <v>181</v>
      </c>
      <c r="B87" s="129"/>
      <c r="C87" s="129"/>
      <c r="D87" s="129"/>
      <c r="E87" s="117">
        <v>400</v>
      </c>
    </row>
    <row r="88" spans="1:5" x14ac:dyDescent="0.3">
      <c r="A88" s="76" t="s">
        <v>182</v>
      </c>
      <c r="B88" s="129">
        <v>400</v>
      </c>
      <c r="C88" s="129">
        <v>400</v>
      </c>
      <c r="D88" s="129"/>
      <c r="E88" s="117">
        <v>400</v>
      </c>
    </row>
    <row r="89" spans="1:5" x14ac:dyDescent="0.3">
      <c r="A89" s="76" t="s">
        <v>183</v>
      </c>
      <c r="B89" s="129">
        <v>400</v>
      </c>
      <c r="C89" s="129">
        <v>400</v>
      </c>
      <c r="D89" s="129"/>
      <c r="E89" s="117">
        <v>400</v>
      </c>
    </row>
    <row r="90" spans="1:5" x14ac:dyDescent="0.3">
      <c r="A90" s="76" t="s">
        <v>184</v>
      </c>
      <c r="B90" s="129">
        <v>19.989999999999998</v>
      </c>
      <c r="C90" s="129">
        <v>19.989999999999998</v>
      </c>
      <c r="D90" s="129"/>
      <c r="E90" s="117">
        <v>30</v>
      </c>
    </row>
    <row r="91" spans="1:5" x14ac:dyDescent="0.3">
      <c r="A91" s="76" t="s">
        <v>185</v>
      </c>
      <c r="B91" s="129">
        <v>250</v>
      </c>
      <c r="C91" s="129">
        <v>250</v>
      </c>
      <c r="D91" s="129"/>
      <c r="E91" s="117">
        <v>250</v>
      </c>
    </row>
    <row r="92" spans="1:5" x14ac:dyDescent="0.3">
      <c r="A92" s="76" t="s">
        <v>186</v>
      </c>
      <c r="B92" s="129">
        <v>900</v>
      </c>
      <c r="C92" s="129">
        <v>900</v>
      </c>
      <c r="D92" s="129"/>
      <c r="E92" s="117">
        <v>900</v>
      </c>
    </row>
    <row r="93" spans="1:5" x14ac:dyDescent="0.3">
      <c r="A93" s="76" t="s">
        <v>88</v>
      </c>
      <c r="B93" s="129">
        <v>500</v>
      </c>
      <c r="C93" s="129">
        <v>500</v>
      </c>
      <c r="D93" s="129"/>
      <c r="E93" s="117">
        <v>400</v>
      </c>
    </row>
    <row r="94" spans="1:5" x14ac:dyDescent="0.3">
      <c r="A94" s="76" t="s">
        <v>187</v>
      </c>
      <c r="B94" s="129">
        <v>120</v>
      </c>
      <c r="C94" s="129">
        <v>120</v>
      </c>
      <c r="D94" s="129"/>
      <c r="E94" s="117">
        <v>120</v>
      </c>
    </row>
    <row r="95" spans="1:5" x14ac:dyDescent="0.3">
      <c r="A95" s="76" t="s">
        <v>188</v>
      </c>
      <c r="B95" s="129">
        <v>120</v>
      </c>
      <c r="C95" s="129">
        <v>120</v>
      </c>
      <c r="D95" s="129"/>
      <c r="E95" s="117">
        <v>120</v>
      </c>
    </row>
    <row r="96" spans="1:5" x14ac:dyDescent="0.3">
      <c r="A96" s="76" t="s">
        <v>189</v>
      </c>
      <c r="B96" s="129">
        <v>41.78</v>
      </c>
      <c r="C96" s="129">
        <v>41.78</v>
      </c>
      <c r="D96" s="129"/>
      <c r="E96" s="117">
        <v>125</v>
      </c>
    </row>
    <row r="97" spans="1:5" x14ac:dyDescent="0.3">
      <c r="A97" s="76" t="s">
        <v>406</v>
      </c>
      <c r="B97" s="129">
        <v>600</v>
      </c>
      <c r="C97" s="129">
        <v>600</v>
      </c>
      <c r="E97" s="117"/>
    </row>
    <row r="98" spans="1:5" x14ac:dyDescent="0.3">
      <c r="A98" s="76" t="s">
        <v>498</v>
      </c>
      <c r="B98" s="129">
        <v>500</v>
      </c>
      <c r="C98" s="129">
        <v>500</v>
      </c>
      <c r="E98" s="117"/>
    </row>
    <row r="99" spans="1:5" x14ac:dyDescent="0.3">
      <c r="A99" s="76"/>
      <c r="B99" s="129"/>
      <c r="C99" s="129"/>
      <c r="E99" s="117"/>
    </row>
    <row r="100" spans="1:5" x14ac:dyDescent="0.3">
      <c r="A100" s="114" t="s">
        <v>190</v>
      </c>
      <c r="B100" s="129"/>
      <c r="C100" s="129"/>
      <c r="D100" s="129"/>
      <c r="E100" s="117"/>
    </row>
    <row r="101" spans="1:5" x14ac:dyDescent="0.3">
      <c r="A101" s="76" t="s">
        <v>331</v>
      </c>
      <c r="B101" s="129">
        <v>161.26</v>
      </c>
      <c r="C101" s="129">
        <v>134.38</v>
      </c>
      <c r="D101" s="129">
        <v>26.88</v>
      </c>
      <c r="E101" s="117">
        <v>250</v>
      </c>
    </row>
    <row r="102" spans="1:5" x14ac:dyDescent="0.3">
      <c r="A102" s="76" t="s">
        <v>192</v>
      </c>
      <c r="B102" s="129">
        <v>240</v>
      </c>
      <c r="C102" s="129">
        <v>200</v>
      </c>
      <c r="D102" s="129">
        <v>40</v>
      </c>
      <c r="E102" s="117">
        <v>250</v>
      </c>
    </row>
    <row r="103" spans="1:5" x14ac:dyDescent="0.3">
      <c r="A103" s="76" t="s">
        <v>330</v>
      </c>
      <c r="B103" s="129">
        <v>30</v>
      </c>
      <c r="C103" s="129">
        <v>25</v>
      </c>
      <c r="D103" s="129">
        <v>5</v>
      </c>
      <c r="E103" s="117"/>
    </row>
    <row r="104" spans="1:5" x14ac:dyDescent="0.3">
      <c r="A104" s="76" t="s">
        <v>193</v>
      </c>
      <c r="B104" s="129">
        <v>155.9</v>
      </c>
      <c r="C104" s="129">
        <v>129.9</v>
      </c>
      <c r="D104" s="129">
        <v>26</v>
      </c>
      <c r="E104" s="117">
        <v>200</v>
      </c>
    </row>
    <row r="105" spans="1:5" x14ac:dyDescent="0.3">
      <c r="A105" s="76" t="s">
        <v>194</v>
      </c>
      <c r="B105" s="129">
        <v>500</v>
      </c>
      <c r="C105" s="129">
        <v>500</v>
      </c>
      <c r="D105" s="129"/>
      <c r="E105" s="117">
        <v>500</v>
      </c>
    </row>
    <row r="106" spans="1:5" x14ac:dyDescent="0.3">
      <c r="A106" s="76" t="s">
        <v>195</v>
      </c>
      <c r="B106" s="129">
        <v>96</v>
      </c>
      <c r="C106" s="129">
        <v>80</v>
      </c>
      <c r="D106" s="129">
        <v>16</v>
      </c>
      <c r="E106" s="117">
        <v>200</v>
      </c>
    </row>
    <row r="107" spans="1:5" x14ac:dyDescent="0.3">
      <c r="E107" s="117"/>
    </row>
    <row r="108" spans="1:5" x14ac:dyDescent="0.3">
      <c r="A108" s="114" t="s">
        <v>196</v>
      </c>
      <c r="B108" s="129"/>
      <c r="C108" s="129"/>
      <c r="D108" s="129"/>
      <c r="E108" s="117"/>
    </row>
    <row r="109" spans="1:5" x14ac:dyDescent="0.3">
      <c r="A109" s="76" t="s">
        <v>197</v>
      </c>
      <c r="B109" s="129">
        <v>2352</v>
      </c>
      <c r="C109" s="129">
        <v>1960</v>
      </c>
      <c r="D109" s="129">
        <v>392</v>
      </c>
      <c r="E109" s="117">
        <v>1620</v>
      </c>
    </row>
    <row r="110" spans="1:5" x14ac:dyDescent="0.3">
      <c r="A110" s="76" t="s">
        <v>198</v>
      </c>
      <c r="B110" s="129"/>
      <c r="C110" s="129"/>
      <c r="D110" s="129"/>
      <c r="E110" s="117"/>
    </row>
    <row r="111" spans="1:5" x14ac:dyDescent="0.3">
      <c r="A111" s="76" t="s">
        <v>199</v>
      </c>
      <c r="B111" s="129">
        <v>5032.5</v>
      </c>
      <c r="C111" s="129">
        <v>5032.5</v>
      </c>
      <c r="D111" s="129"/>
      <c r="E111" s="117">
        <v>5032.5</v>
      </c>
    </row>
    <row r="112" spans="1:5" x14ac:dyDescent="0.3">
      <c r="A112" s="76" t="s">
        <v>403</v>
      </c>
      <c r="B112" s="129">
        <v>180</v>
      </c>
      <c r="C112" s="129">
        <v>180</v>
      </c>
      <c r="D112" s="129"/>
      <c r="E112" s="117"/>
    </row>
    <row r="113" spans="1:5" x14ac:dyDescent="0.3">
      <c r="A113" s="76" t="s">
        <v>200</v>
      </c>
      <c r="B113" s="129"/>
      <c r="C113" s="129"/>
      <c r="D113" s="129"/>
      <c r="E113" s="117">
        <v>100</v>
      </c>
    </row>
    <row r="114" spans="1:5" x14ac:dyDescent="0.3">
      <c r="A114" s="76" t="s">
        <v>201</v>
      </c>
      <c r="B114" s="129">
        <v>40</v>
      </c>
      <c r="C114" s="129">
        <v>40</v>
      </c>
      <c r="D114" s="129"/>
      <c r="E114" s="117">
        <v>300</v>
      </c>
    </row>
    <row r="115" spans="1:5" x14ac:dyDescent="0.3">
      <c r="A115" s="76" t="s">
        <v>202</v>
      </c>
      <c r="B115" s="129"/>
      <c r="C115" s="129"/>
      <c r="D115" s="129"/>
      <c r="E115" s="117">
        <v>150</v>
      </c>
    </row>
    <row r="116" spans="1:5" x14ac:dyDescent="0.3">
      <c r="A116" s="76" t="s">
        <v>332</v>
      </c>
      <c r="B116" s="129">
        <v>280.04000000000002</v>
      </c>
      <c r="C116" s="129">
        <v>233.37</v>
      </c>
      <c r="D116" s="129">
        <v>46.67</v>
      </c>
      <c r="E116" s="117"/>
    </row>
    <row r="117" spans="1:5" x14ac:dyDescent="0.3">
      <c r="A117" s="76" t="s">
        <v>203</v>
      </c>
      <c r="B117" s="129"/>
      <c r="C117" s="129"/>
      <c r="D117" s="129"/>
      <c r="E117" s="117">
        <v>250</v>
      </c>
    </row>
    <row r="118" spans="1:5" x14ac:dyDescent="0.3">
      <c r="A118" s="76" t="s">
        <v>204</v>
      </c>
      <c r="B118" s="129"/>
      <c r="C118" s="129"/>
      <c r="D118" s="129"/>
      <c r="E118" s="117">
        <v>200</v>
      </c>
    </row>
    <row r="119" spans="1:5" x14ac:dyDescent="0.3">
      <c r="A119" s="76" t="s">
        <v>205</v>
      </c>
      <c r="B119" s="129">
        <v>80.17</v>
      </c>
      <c r="C119" s="129">
        <v>66.81</v>
      </c>
      <c r="D119" s="129">
        <v>13.36</v>
      </c>
      <c r="E119" s="117">
        <v>200</v>
      </c>
    </row>
    <row r="120" spans="1:5" x14ac:dyDescent="0.3">
      <c r="A120" s="76" t="s">
        <v>206</v>
      </c>
      <c r="B120" s="129"/>
      <c r="C120" s="129"/>
      <c r="D120" s="129"/>
      <c r="E120" s="117">
        <v>100</v>
      </c>
    </row>
    <row r="121" spans="1:5" x14ac:dyDescent="0.3">
      <c r="A121" s="76" t="s">
        <v>207</v>
      </c>
      <c r="B121" s="129">
        <v>250</v>
      </c>
      <c r="C121" s="129">
        <v>250</v>
      </c>
      <c r="D121" s="129"/>
      <c r="E121" s="117">
        <v>300</v>
      </c>
    </row>
    <row r="122" spans="1:5" x14ac:dyDescent="0.3">
      <c r="E122" s="117"/>
    </row>
    <row r="123" spans="1:5" x14ac:dyDescent="0.3">
      <c r="A123" s="114" t="s">
        <v>208</v>
      </c>
      <c r="B123" s="129"/>
      <c r="C123" s="129"/>
      <c r="D123" s="129"/>
      <c r="E123" s="117"/>
    </row>
    <row r="124" spans="1:5" x14ac:dyDescent="0.3">
      <c r="A124" s="76" t="s">
        <v>209</v>
      </c>
      <c r="B124" s="129"/>
      <c r="C124" s="129"/>
      <c r="D124" s="129"/>
      <c r="E124" s="117">
        <v>300</v>
      </c>
    </row>
    <row r="125" spans="1:5" x14ac:dyDescent="0.3">
      <c r="A125" s="76" t="s">
        <v>401</v>
      </c>
      <c r="B125" s="129">
        <v>115</v>
      </c>
      <c r="C125" s="129">
        <v>115</v>
      </c>
      <c r="D125" s="129"/>
      <c r="E125" s="117"/>
    </row>
    <row r="126" spans="1:5" x14ac:dyDescent="0.3">
      <c r="A126" s="76"/>
      <c r="B126" s="129"/>
      <c r="C126" s="129"/>
      <c r="D126" s="129"/>
      <c r="E126" s="117"/>
    </row>
    <row r="127" spans="1:5" x14ac:dyDescent="0.3">
      <c r="A127" s="114" t="s">
        <v>210</v>
      </c>
      <c r="B127" s="129"/>
      <c r="C127" s="129"/>
      <c r="D127" s="129"/>
      <c r="E127" s="117"/>
    </row>
    <row r="128" spans="1:5" x14ac:dyDescent="0.3">
      <c r="A128" s="76" t="s">
        <v>211</v>
      </c>
      <c r="B128" s="129"/>
      <c r="C128" s="129"/>
      <c r="D128" s="129"/>
      <c r="E128" s="117">
        <v>100</v>
      </c>
    </row>
    <row r="129" spans="1:5" x14ac:dyDescent="0.3">
      <c r="A129" s="76" t="s">
        <v>212</v>
      </c>
      <c r="B129" s="129"/>
      <c r="C129" s="129"/>
      <c r="D129" s="129"/>
      <c r="E129" s="117">
        <v>200</v>
      </c>
    </row>
    <row r="130" spans="1:5" x14ac:dyDescent="0.3">
      <c r="A130" s="76" t="s">
        <v>213</v>
      </c>
      <c r="B130" s="129">
        <v>16.100000000000001</v>
      </c>
      <c r="C130" s="129">
        <v>16.100000000000001</v>
      </c>
      <c r="D130" s="129"/>
      <c r="E130" s="117"/>
    </row>
    <row r="131" spans="1:5" x14ac:dyDescent="0.3">
      <c r="A131" s="76" t="s">
        <v>214</v>
      </c>
      <c r="B131" s="129"/>
      <c r="C131" s="129"/>
      <c r="D131" s="129"/>
      <c r="E131" s="117">
        <v>500</v>
      </c>
    </row>
    <row r="132" spans="1:5" x14ac:dyDescent="0.3">
      <c r="A132" s="76" t="s">
        <v>215</v>
      </c>
      <c r="B132" s="129"/>
      <c r="C132" s="129"/>
      <c r="D132" s="129"/>
      <c r="E132" s="117"/>
    </row>
    <row r="133" spans="1:5" x14ac:dyDescent="0.3">
      <c r="A133" s="76" t="s">
        <v>216</v>
      </c>
      <c r="B133" s="129"/>
      <c r="C133" s="129"/>
      <c r="D133" s="129"/>
      <c r="E133" s="117"/>
    </row>
    <row r="134" spans="1:5" x14ac:dyDescent="0.3">
      <c r="A134" s="76" t="s">
        <v>217</v>
      </c>
      <c r="B134" s="129">
        <v>37.56</v>
      </c>
      <c r="C134" s="129">
        <v>37.56</v>
      </c>
      <c r="D134" s="129"/>
      <c r="E134" s="117">
        <v>100</v>
      </c>
    </row>
    <row r="135" spans="1:5" x14ac:dyDescent="0.3">
      <c r="A135" s="76" t="s">
        <v>218</v>
      </c>
      <c r="B135" s="129"/>
      <c r="C135" s="129"/>
      <c r="D135" s="129"/>
      <c r="E135" s="117"/>
    </row>
    <row r="136" spans="1:5" x14ac:dyDescent="0.3">
      <c r="A136" s="76" t="s">
        <v>219</v>
      </c>
      <c r="B136" s="129"/>
      <c r="C136" s="129"/>
      <c r="D136" s="129"/>
      <c r="E136" s="117">
        <v>100</v>
      </c>
    </row>
    <row r="137" spans="1:5" x14ac:dyDescent="0.3">
      <c r="A137" s="76" t="s">
        <v>220</v>
      </c>
      <c r="B137" s="129"/>
      <c r="C137" s="129"/>
      <c r="D137" s="129"/>
      <c r="E137" s="117">
        <v>50</v>
      </c>
    </row>
    <row r="138" spans="1:5" x14ac:dyDescent="0.3">
      <c r="A138" s="76" t="s">
        <v>221</v>
      </c>
      <c r="B138" s="129">
        <v>1188</v>
      </c>
      <c r="C138" s="129">
        <v>1188</v>
      </c>
      <c r="D138" s="129"/>
      <c r="E138" s="117">
        <v>200</v>
      </c>
    </row>
    <row r="139" spans="1:5" x14ac:dyDescent="0.3">
      <c r="A139" s="76" t="s">
        <v>404</v>
      </c>
      <c r="B139" s="129">
        <v>438.3</v>
      </c>
      <c r="C139" s="129">
        <v>365.25</v>
      </c>
      <c r="D139" s="107">
        <v>73.05</v>
      </c>
      <c r="E139" s="117"/>
    </row>
    <row r="140" spans="1:5" x14ac:dyDescent="0.3">
      <c r="A140" s="76" t="s">
        <v>222</v>
      </c>
      <c r="B140" s="129"/>
      <c r="C140" s="129"/>
      <c r="D140" s="129"/>
      <c r="E140" s="117">
        <v>1000</v>
      </c>
    </row>
    <row r="141" spans="1:5" x14ac:dyDescent="0.3">
      <c r="A141" s="76" t="s">
        <v>223</v>
      </c>
      <c r="B141" s="129"/>
      <c r="C141" s="129"/>
      <c r="D141" s="129"/>
      <c r="E141" s="117">
        <v>600</v>
      </c>
    </row>
    <row r="142" spans="1:5" x14ac:dyDescent="0.3">
      <c r="A142" s="76" t="s">
        <v>30</v>
      </c>
      <c r="B142" s="129"/>
      <c r="C142" s="129"/>
      <c r="D142" s="129"/>
      <c r="E142" s="117">
        <v>3000</v>
      </c>
    </row>
    <row r="143" spans="1:5" x14ac:dyDescent="0.3">
      <c r="A143" s="76" t="s">
        <v>224</v>
      </c>
      <c r="B143" s="129"/>
      <c r="C143" s="129"/>
      <c r="D143" s="129"/>
      <c r="E143" s="117">
        <v>100</v>
      </c>
    </row>
    <row r="144" spans="1:5" x14ac:dyDescent="0.3">
      <c r="A144" s="76" t="s">
        <v>225</v>
      </c>
      <c r="B144" s="129">
        <v>294.89999999999998</v>
      </c>
      <c r="C144" s="129">
        <v>249.25</v>
      </c>
      <c r="D144" s="129">
        <v>45.65</v>
      </c>
      <c r="E144" s="180">
        <v>100</v>
      </c>
    </row>
    <row r="145" spans="1:8" x14ac:dyDescent="0.3">
      <c r="A145" s="76" t="s">
        <v>407</v>
      </c>
      <c r="B145" s="129">
        <v>199.95</v>
      </c>
      <c r="C145" s="129">
        <v>199.95</v>
      </c>
      <c r="D145" s="129"/>
      <c r="E145" s="117"/>
    </row>
    <row r="146" spans="1:8" x14ac:dyDescent="0.3">
      <c r="A146" s="76" t="s">
        <v>246</v>
      </c>
      <c r="B146" s="129">
        <v>3258</v>
      </c>
      <c r="C146" s="129">
        <v>2715</v>
      </c>
      <c r="D146" s="129">
        <v>543</v>
      </c>
      <c r="E146" s="117"/>
    </row>
    <row r="147" spans="1:8" x14ac:dyDescent="0.3">
      <c r="A147" s="76" t="s">
        <v>226</v>
      </c>
      <c r="B147" s="129"/>
      <c r="C147" s="129"/>
      <c r="D147" s="129"/>
      <c r="E147" s="117">
        <v>100</v>
      </c>
    </row>
    <row r="148" spans="1:8" x14ac:dyDescent="0.3">
      <c r="A148" s="76" t="s">
        <v>227</v>
      </c>
      <c r="B148" s="129"/>
      <c r="C148" s="129"/>
      <c r="D148" s="129"/>
      <c r="E148" s="117">
        <v>250</v>
      </c>
      <c r="H148" s="166"/>
    </row>
    <row r="149" spans="1:8" x14ac:dyDescent="0.3">
      <c r="A149" s="76" t="s">
        <v>228</v>
      </c>
      <c r="B149" s="129"/>
      <c r="C149" s="129"/>
      <c r="D149" s="129"/>
      <c r="E149" s="117">
        <v>100</v>
      </c>
    </row>
    <row r="150" spans="1:8" x14ac:dyDescent="0.3">
      <c r="A150" s="171" t="s">
        <v>354</v>
      </c>
      <c r="B150" s="172">
        <v>20000</v>
      </c>
      <c r="C150" s="172">
        <v>20000</v>
      </c>
      <c r="D150" s="129"/>
      <c r="E150" s="117"/>
    </row>
    <row r="151" spans="1:8" x14ac:dyDescent="0.3">
      <c r="A151" s="114" t="s">
        <v>294</v>
      </c>
      <c r="B151" s="156">
        <f>SUM(B51:B150)</f>
        <v>61693.11</v>
      </c>
      <c r="C151" s="156">
        <f>SUM(C51:C150)</f>
        <v>60192.759999999995</v>
      </c>
      <c r="D151" s="156">
        <f>SUM(D51:D150)</f>
        <v>1500.35</v>
      </c>
      <c r="E151" s="156">
        <f>SUM(E51:E150)</f>
        <v>45037.5</v>
      </c>
    </row>
    <row r="152" spans="1:8" x14ac:dyDescent="0.3">
      <c r="A152" s="114"/>
      <c r="B152" s="156"/>
      <c r="C152" s="156"/>
      <c r="D152" s="156"/>
      <c r="E152" s="156"/>
    </row>
    <row r="153" spans="1:8" x14ac:dyDescent="0.3">
      <c r="A153" s="114"/>
      <c r="B153" s="156"/>
      <c r="C153" s="156"/>
      <c r="D153" s="156"/>
      <c r="E153" s="156"/>
    </row>
    <row r="154" spans="1:8" x14ac:dyDescent="0.3">
      <c r="A154" s="76"/>
      <c r="B154" s="129"/>
      <c r="C154" s="129"/>
      <c r="D154" s="129"/>
      <c r="E154" s="183"/>
    </row>
    <row r="155" spans="1:8" x14ac:dyDescent="0.3">
      <c r="A155" s="76"/>
      <c r="B155" s="129"/>
      <c r="C155" s="129"/>
      <c r="D155" s="129"/>
      <c r="E155" s="76"/>
    </row>
    <row r="156" spans="1:8" x14ac:dyDescent="0.3">
      <c r="A156" s="114" t="s">
        <v>229</v>
      </c>
      <c r="B156" s="129"/>
      <c r="C156" s="129"/>
      <c r="D156" s="129"/>
      <c r="E156" s="184"/>
    </row>
    <row r="157" spans="1:8" x14ac:dyDescent="0.3">
      <c r="A157" s="76" t="s">
        <v>31</v>
      </c>
      <c r="B157" s="129">
        <v>269.67</v>
      </c>
      <c r="C157" s="129">
        <v>269.67</v>
      </c>
      <c r="D157" s="129"/>
      <c r="E157" s="117">
        <v>200</v>
      </c>
    </row>
    <row r="158" spans="1:8" x14ac:dyDescent="0.3">
      <c r="A158" s="76" t="s">
        <v>231</v>
      </c>
      <c r="B158" s="129">
        <v>209.25</v>
      </c>
      <c r="C158" s="129">
        <v>209.25</v>
      </c>
      <c r="D158" s="129"/>
      <c r="E158" s="117"/>
    </row>
    <row r="159" spans="1:8" x14ac:dyDescent="0.3">
      <c r="A159" s="76" t="s">
        <v>252</v>
      </c>
      <c r="B159" s="129">
        <v>1000</v>
      </c>
      <c r="C159" s="129">
        <v>1000</v>
      </c>
      <c r="D159" s="129"/>
      <c r="E159" s="117"/>
    </row>
    <row r="160" spans="1:8" x14ac:dyDescent="0.3">
      <c r="A160" s="76" t="s">
        <v>402</v>
      </c>
      <c r="E160" s="77"/>
    </row>
    <row r="161" spans="1:5" x14ac:dyDescent="0.3">
      <c r="A161" s="76" t="s">
        <v>232</v>
      </c>
      <c r="B161" s="129"/>
      <c r="C161" s="129"/>
      <c r="D161" s="129"/>
      <c r="E161" s="117"/>
    </row>
    <row r="162" spans="1:5" x14ac:dyDescent="0.3">
      <c r="A162" s="76" t="s">
        <v>14</v>
      </c>
      <c r="B162" s="129"/>
      <c r="C162" s="129"/>
      <c r="D162" s="129"/>
      <c r="E162" s="117"/>
    </row>
    <row r="163" spans="1:5" x14ac:dyDescent="0.3">
      <c r="A163" s="76" t="s">
        <v>233</v>
      </c>
      <c r="B163" s="129"/>
      <c r="C163" s="129"/>
      <c r="D163" s="129"/>
      <c r="E163" s="117"/>
    </row>
    <row r="164" spans="1:5" x14ac:dyDescent="0.3">
      <c r="A164" s="76" t="s">
        <v>234</v>
      </c>
      <c r="B164" s="129"/>
      <c r="C164" s="129"/>
      <c r="D164" s="129"/>
      <c r="E164" s="117"/>
    </row>
    <row r="165" spans="1:5" x14ac:dyDescent="0.3">
      <c r="A165" s="76" t="s">
        <v>235</v>
      </c>
      <c r="B165" s="129">
        <v>531.34</v>
      </c>
      <c r="C165" s="129">
        <v>531.34</v>
      </c>
      <c r="D165" s="129"/>
      <c r="E165" s="117"/>
    </row>
    <row r="166" spans="1:5" x14ac:dyDescent="0.3">
      <c r="A166" s="76" t="s">
        <v>248</v>
      </c>
      <c r="B166" s="129">
        <v>1014.73</v>
      </c>
      <c r="C166" s="129">
        <v>956.41</v>
      </c>
      <c r="D166" s="129">
        <v>58.32</v>
      </c>
      <c r="E166" s="117"/>
    </row>
    <row r="167" spans="1:5" x14ac:dyDescent="0.3">
      <c r="A167" s="76" t="s">
        <v>329</v>
      </c>
      <c r="B167" s="129">
        <v>2850</v>
      </c>
      <c r="C167" s="129">
        <v>2850</v>
      </c>
      <c r="D167" s="129"/>
      <c r="E167" s="117"/>
    </row>
    <row r="168" spans="1:5" x14ac:dyDescent="0.3">
      <c r="A168" s="76" t="s">
        <v>412</v>
      </c>
      <c r="B168" s="129">
        <v>188.84</v>
      </c>
      <c r="C168" s="129">
        <v>188.84</v>
      </c>
      <c r="D168" s="129"/>
      <c r="E168" s="117"/>
    </row>
    <row r="169" spans="1:5" x14ac:dyDescent="0.3">
      <c r="A169" s="76" t="s">
        <v>236</v>
      </c>
      <c r="B169" s="129"/>
      <c r="C169" s="129"/>
      <c r="D169" s="129"/>
      <c r="E169" s="117"/>
    </row>
    <row r="170" spans="1:5" x14ac:dyDescent="0.3">
      <c r="A170" s="76" t="s">
        <v>247</v>
      </c>
      <c r="B170" s="129">
        <v>130.44999999999999</v>
      </c>
      <c r="C170" s="129">
        <v>130.44999999999999</v>
      </c>
      <c r="D170" s="129"/>
      <c r="E170" s="117"/>
    </row>
    <row r="171" spans="1:5" x14ac:dyDescent="0.3">
      <c r="A171" s="76" t="s">
        <v>251</v>
      </c>
      <c r="B171" s="129">
        <v>34.200000000000003</v>
      </c>
      <c r="C171" s="129">
        <v>34.200000000000003</v>
      </c>
      <c r="D171" s="129"/>
      <c r="E171" s="117"/>
    </row>
    <row r="172" spans="1:5" x14ac:dyDescent="0.3">
      <c r="A172" s="76"/>
      <c r="B172" s="129"/>
      <c r="C172" s="129"/>
      <c r="D172" s="129"/>
      <c r="E172" s="117"/>
    </row>
    <row r="173" spans="1:5" x14ac:dyDescent="0.3">
      <c r="A173" s="76"/>
      <c r="B173" s="129"/>
      <c r="C173" s="107"/>
      <c r="D173" s="107"/>
      <c r="E173" s="117"/>
    </row>
    <row r="174" spans="1:5" x14ac:dyDescent="0.3">
      <c r="A174" s="98" t="s">
        <v>297</v>
      </c>
      <c r="B174" s="156">
        <f>SUM(B151:B171)</f>
        <v>67921.59</v>
      </c>
      <c r="C174" s="156">
        <f t="shared" ref="C174:E174" si="0">SUM(C151:C171)</f>
        <v>66362.919999999984</v>
      </c>
      <c r="D174" s="156">
        <f t="shared" si="0"/>
        <v>1558.6699999999998</v>
      </c>
      <c r="E174" s="156">
        <f t="shared" si="0"/>
        <v>45237.5</v>
      </c>
    </row>
    <row r="175" spans="1:5" x14ac:dyDescent="0.3">
      <c r="A175" s="107"/>
      <c r="B175" s="107"/>
      <c r="C175" s="107"/>
      <c r="D175" s="107"/>
    </row>
    <row r="176" spans="1:5" x14ac:dyDescent="0.3">
      <c r="A176" s="107"/>
      <c r="B176" s="107"/>
      <c r="C176" s="107"/>
      <c r="D176" s="157" t="s">
        <v>296</v>
      </c>
      <c r="E176" s="151">
        <v>45238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450E-5F07-477A-8504-5C52B3C19EB7}">
  <dimension ref="A1:H67"/>
  <sheetViews>
    <sheetView workbookViewId="0">
      <selection sqref="A1:H76"/>
    </sheetView>
  </sheetViews>
  <sheetFormatPr defaultRowHeight="14.4" x14ac:dyDescent="0.3"/>
  <cols>
    <col min="1" max="1" width="46.6640625" customWidth="1"/>
    <col min="2" max="2" width="17.33203125" customWidth="1"/>
    <col min="3" max="3" width="22.5546875" customWidth="1"/>
    <col min="6" max="6" width="26.33203125" customWidth="1"/>
    <col min="7" max="7" width="10.44140625" bestFit="1" customWidth="1"/>
    <col min="8" max="8" width="14" customWidth="1"/>
  </cols>
  <sheetData>
    <row r="1" spans="1:8" x14ac:dyDescent="0.3">
      <c r="A1" s="1" t="s">
        <v>39</v>
      </c>
      <c r="B1" s="2"/>
    </row>
    <row r="2" spans="1:8" x14ac:dyDescent="0.3">
      <c r="A2" s="3">
        <v>45717</v>
      </c>
      <c r="B2" s="2"/>
    </row>
    <row r="3" spans="1:8" x14ac:dyDescent="0.3">
      <c r="A3" s="16" t="s">
        <v>0</v>
      </c>
      <c r="B3" s="4" t="s">
        <v>1</v>
      </c>
      <c r="C3" s="5"/>
      <c r="E3" t="s">
        <v>458</v>
      </c>
    </row>
    <row r="4" spans="1:8" x14ac:dyDescent="0.3">
      <c r="A4" s="45" t="s">
        <v>347</v>
      </c>
      <c r="B4" s="131"/>
      <c r="C4" s="8"/>
      <c r="E4" t="s">
        <v>470</v>
      </c>
    </row>
    <row r="5" spans="1:8" x14ac:dyDescent="0.3">
      <c r="A5" s="13"/>
      <c r="B5" s="175"/>
      <c r="C5" s="15"/>
    </row>
    <row r="6" spans="1:8" x14ac:dyDescent="0.3">
      <c r="A6" s="13"/>
      <c r="B6" s="14"/>
      <c r="C6" s="15"/>
      <c r="E6" s="39" t="s">
        <v>459</v>
      </c>
      <c r="F6" s="39" t="s">
        <v>460</v>
      </c>
      <c r="G6" s="39" t="s">
        <v>462</v>
      </c>
      <c r="H6" s="1" t="s">
        <v>461</v>
      </c>
    </row>
    <row r="7" spans="1:8" x14ac:dyDescent="0.3">
      <c r="A7" s="16" t="s">
        <v>4</v>
      </c>
      <c r="B7" s="17"/>
      <c r="C7" s="11"/>
      <c r="E7" s="189"/>
      <c r="F7" s="190"/>
      <c r="G7" s="188"/>
      <c r="H7" s="188"/>
    </row>
    <row r="8" spans="1:8" x14ac:dyDescent="0.3">
      <c r="A8" s="11" t="s">
        <v>507</v>
      </c>
      <c r="B8" s="17">
        <v>400</v>
      </c>
      <c r="C8" s="11" t="s">
        <v>3</v>
      </c>
      <c r="E8" s="189">
        <v>2456</v>
      </c>
      <c r="F8" s="189" t="s">
        <v>506</v>
      </c>
      <c r="G8" s="188">
        <v>400</v>
      </c>
      <c r="H8" s="198">
        <v>400</v>
      </c>
    </row>
    <row r="9" spans="1:8" x14ac:dyDescent="0.3">
      <c r="A9" s="11" t="s">
        <v>504</v>
      </c>
      <c r="B9" s="9">
        <v>19.95</v>
      </c>
      <c r="C9" s="11" t="s">
        <v>41</v>
      </c>
      <c r="E9" s="189"/>
      <c r="F9" s="189"/>
      <c r="G9" s="188"/>
      <c r="H9" s="188"/>
    </row>
    <row r="10" spans="1:8" x14ac:dyDescent="0.3">
      <c r="A10" s="11" t="s">
        <v>505</v>
      </c>
      <c r="B10" s="18">
        <v>25</v>
      </c>
      <c r="C10" s="8" t="s">
        <v>41</v>
      </c>
      <c r="E10" s="189">
        <v>2457</v>
      </c>
      <c r="F10" s="189" t="s">
        <v>508</v>
      </c>
      <c r="G10" s="188">
        <v>19.95</v>
      </c>
      <c r="H10" s="198">
        <v>19.95</v>
      </c>
    </row>
    <row r="11" spans="1:8" x14ac:dyDescent="0.3">
      <c r="A11" s="11" t="s">
        <v>487</v>
      </c>
      <c r="B11" s="18">
        <v>86.64</v>
      </c>
      <c r="C11" s="8" t="s">
        <v>488</v>
      </c>
      <c r="E11" s="189"/>
      <c r="F11" s="189"/>
      <c r="G11" s="188"/>
      <c r="H11" s="188"/>
    </row>
    <row r="12" spans="1:8" x14ac:dyDescent="0.3">
      <c r="A12" s="11" t="s">
        <v>511</v>
      </c>
      <c r="B12" s="18">
        <v>1400</v>
      </c>
      <c r="C12" s="8" t="s">
        <v>41</v>
      </c>
      <c r="E12" s="189">
        <v>2458</v>
      </c>
      <c r="F12" s="189" t="s">
        <v>509</v>
      </c>
      <c r="G12" s="188">
        <v>25</v>
      </c>
      <c r="H12" s="198">
        <v>25</v>
      </c>
    </row>
    <row r="13" spans="1:8" x14ac:dyDescent="0.3">
      <c r="A13" s="11" t="s">
        <v>513</v>
      </c>
      <c r="B13" s="18">
        <v>49.5</v>
      </c>
      <c r="C13" s="8" t="s">
        <v>41</v>
      </c>
      <c r="E13" s="189"/>
      <c r="F13" s="189"/>
      <c r="G13" s="188"/>
      <c r="H13" s="188"/>
    </row>
    <row r="14" spans="1:8" x14ac:dyDescent="0.3">
      <c r="A14" s="11" t="s">
        <v>5</v>
      </c>
      <c r="B14" s="18">
        <v>1225.45</v>
      </c>
      <c r="C14" s="11" t="s">
        <v>3</v>
      </c>
      <c r="E14" s="189">
        <v>2459</v>
      </c>
      <c r="F14" s="189" t="s">
        <v>510</v>
      </c>
      <c r="G14" s="188">
        <v>86.64</v>
      </c>
      <c r="H14" s="198">
        <v>86.64</v>
      </c>
    </row>
    <row r="15" spans="1:8" x14ac:dyDescent="0.3">
      <c r="A15" s="11" t="s">
        <v>6</v>
      </c>
      <c r="B15" s="18">
        <v>65.25</v>
      </c>
      <c r="C15" s="11" t="s">
        <v>3</v>
      </c>
      <c r="E15" s="189"/>
      <c r="F15" s="189"/>
      <c r="G15" s="188"/>
      <c r="H15" s="188"/>
    </row>
    <row r="16" spans="1:8" x14ac:dyDescent="0.3">
      <c r="A16" s="11" t="s">
        <v>7</v>
      </c>
      <c r="B16" s="186">
        <v>35</v>
      </c>
      <c r="C16" s="8" t="s">
        <v>3</v>
      </c>
      <c r="E16" s="189">
        <v>2460</v>
      </c>
      <c r="F16" s="189" t="s">
        <v>512</v>
      </c>
      <c r="G16" s="188">
        <v>1400</v>
      </c>
      <c r="H16" s="198">
        <v>1400</v>
      </c>
    </row>
    <row r="17" spans="1:8" x14ac:dyDescent="0.3">
      <c r="A17" s="11" t="s">
        <v>501</v>
      </c>
      <c r="B17" s="186">
        <v>15.59</v>
      </c>
      <c r="C17" s="8" t="s">
        <v>3</v>
      </c>
      <c r="E17" s="189"/>
      <c r="F17" s="189"/>
      <c r="G17" s="188"/>
      <c r="H17" s="198"/>
    </row>
    <row r="18" spans="1:8" x14ac:dyDescent="0.3">
      <c r="A18" s="11" t="s">
        <v>502</v>
      </c>
      <c r="B18" s="18">
        <v>377.08</v>
      </c>
      <c r="C18" s="8" t="s">
        <v>41</v>
      </c>
      <c r="E18" s="189">
        <v>2461</v>
      </c>
      <c r="F18" s="189" t="s">
        <v>520</v>
      </c>
      <c r="G18" s="188">
        <v>49.5</v>
      </c>
      <c r="H18" s="198">
        <v>49.5</v>
      </c>
    </row>
    <row r="19" spans="1:8" x14ac:dyDescent="0.3">
      <c r="A19" s="11" t="s">
        <v>514</v>
      </c>
      <c r="B19" s="18">
        <v>432.71</v>
      </c>
      <c r="C19" s="8" t="s">
        <v>3</v>
      </c>
      <c r="E19" s="189"/>
      <c r="F19" s="189"/>
      <c r="G19" s="188"/>
      <c r="H19" s="188"/>
    </row>
    <row r="20" spans="1:8" x14ac:dyDescent="0.3">
      <c r="A20" s="21" t="s">
        <v>515</v>
      </c>
      <c r="B20" s="18">
        <v>123.54</v>
      </c>
      <c r="C20" s="11" t="s">
        <v>516</v>
      </c>
      <c r="E20" s="189">
        <v>2462</v>
      </c>
      <c r="F20" s="189" t="s">
        <v>466</v>
      </c>
      <c r="G20" s="188">
        <v>1225.45</v>
      </c>
      <c r="H20" s="188"/>
    </row>
    <row r="21" spans="1:8" x14ac:dyDescent="0.3">
      <c r="A21" s="21"/>
      <c r="B21" s="18"/>
      <c r="C21" s="11"/>
      <c r="E21" s="189"/>
      <c r="F21" s="189"/>
      <c r="G21" s="188">
        <v>65.25</v>
      </c>
      <c r="H21" s="188"/>
    </row>
    <row r="22" spans="1:8" x14ac:dyDescent="0.3">
      <c r="A22" s="21"/>
      <c r="B22" s="18"/>
      <c r="C22" s="11"/>
      <c r="E22" s="189"/>
      <c r="F22" s="189"/>
      <c r="G22" s="188">
        <v>35</v>
      </c>
      <c r="H22" s="188">
        <f>SUM(G20:G22)</f>
        <v>1325.7</v>
      </c>
    </row>
    <row r="23" spans="1:8" x14ac:dyDescent="0.3">
      <c r="A23" s="21"/>
      <c r="B23" s="65">
        <f>SUM(B8:B20)</f>
        <v>4255.71</v>
      </c>
    </row>
    <row r="24" spans="1:8" x14ac:dyDescent="0.3">
      <c r="B24" s="22"/>
      <c r="E24" s="189">
        <v>2463</v>
      </c>
      <c r="F24" s="189" t="s">
        <v>466</v>
      </c>
      <c r="G24" s="188">
        <v>15.59</v>
      </c>
      <c r="H24" s="204">
        <v>15.59</v>
      </c>
    </row>
    <row r="25" spans="1:8" ht="15" thickBot="1" x14ac:dyDescent="0.35">
      <c r="B25" s="22"/>
      <c r="E25" s="189"/>
      <c r="F25" s="189"/>
      <c r="G25" s="188"/>
      <c r="H25" s="188"/>
    </row>
    <row r="26" spans="1:8" ht="15" thickBot="1" x14ac:dyDescent="0.35">
      <c r="A26" s="55" t="s">
        <v>447</v>
      </c>
      <c r="B26" s="23"/>
      <c r="C26" s="24"/>
      <c r="E26" s="189">
        <v>2464</v>
      </c>
      <c r="F26" t="s">
        <v>521</v>
      </c>
      <c r="G26" s="188">
        <v>377.08</v>
      </c>
      <c r="H26" s="202">
        <v>377.08</v>
      </c>
    </row>
    <row r="27" spans="1:8" ht="15" thickBot="1" x14ac:dyDescent="0.35">
      <c r="A27" s="25" t="s">
        <v>9</v>
      </c>
      <c r="B27" s="67">
        <v>14269.4</v>
      </c>
      <c r="C27" s="24"/>
    </row>
    <row r="28" spans="1:8" ht="15" thickBot="1" x14ac:dyDescent="0.35">
      <c r="A28" s="58" t="s">
        <v>10</v>
      </c>
      <c r="B28" s="56">
        <v>20315.07</v>
      </c>
      <c r="C28" s="24"/>
      <c r="E28" s="189">
        <v>2465</v>
      </c>
      <c r="F28" s="189" t="s">
        <v>99</v>
      </c>
      <c r="G28" s="188">
        <v>432.71</v>
      </c>
      <c r="H28" s="200">
        <v>432.71</v>
      </c>
    </row>
    <row r="29" spans="1:8" ht="15" thickBot="1" x14ac:dyDescent="0.35">
      <c r="A29" s="50" t="s">
        <v>11</v>
      </c>
      <c r="B29" s="57">
        <f>SUM(B27:B28)</f>
        <v>34584.47</v>
      </c>
      <c r="C29" s="24"/>
      <c r="E29" s="189"/>
      <c r="F29" s="189"/>
      <c r="G29" s="188"/>
      <c r="H29" s="188"/>
    </row>
    <row r="30" spans="1:8" ht="15" thickBot="1" x14ac:dyDescent="0.35">
      <c r="A30" s="52"/>
      <c r="B30" s="26"/>
      <c r="C30" s="24"/>
      <c r="E30" s="189">
        <v>2466</v>
      </c>
      <c r="F30" s="189" t="s">
        <v>515</v>
      </c>
      <c r="G30" s="191">
        <v>123.54</v>
      </c>
      <c r="H30" s="200">
        <v>123.54</v>
      </c>
    </row>
    <row r="31" spans="1:8" ht="15" thickBot="1" x14ac:dyDescent="0.35">
      <c r="A31" s="27" t="s">
        <v>292</v>
      </c>
      <c r="C31" s="24"/>
      <c r="E31" s="189"/>
      <c r="F31" s="189"/>
      <c r="H31" s="201"/>
    </row>
    <row r="32" spans="1:8" ht="15" thickBot="1" x14ac:dyDescent="0.35">
      <c r="A32" s="165" t="s">
        <v>12</v>
      </c>
      <c r="B32" s="28">
        <v>82624.53</v>
      </c>
      <c r="C32" s="24"/>
      <c r="E32" s="189"/>
      <c r="F32" s="189"/>
      <c r="G32" s="37"/>
      <c r="H32" s="203">
        <f>SUM(H8:H30)</f>
        <v>4255.71</v>
      </c>
    </row>
    <row r="33" spans="1:6" x14ac:dyDescent="0.3">
      <c r="A33" s="162"/>
      <c r="B33" s="163"/>
      <c r="C33" s="24"/>
    </row>
    <row r="34" spans="1:6" x14ac:dyDescent="0.3">
      <c r="A34" s="162"/>
      <c r="B34" s="163"/>
      <c r="C34" s="24"/>
    </row>
    <row r="35" spans="1:6" x14ac:dyDescent="0.3">
      <c r="A35" s="164"/>
      <c r="B35" s="2"/>
      <c r="C35" s="29"/>
    </row>
    <row r="36" spans="1:6" x14ac:dyDescent="0.3">
      <c r="A36" s="51" t="s">
        <v>13</v>
      </c>
      <c r="B36" s="11"/>
      <c r="C36" s="29"/>
    </row>
    <row r="37" spans="1:6" x14ac:dyDescent="0.3">
      <c r="A37" s="48" t="s">
        <v>14</v>
      </c>
      <c r="B37" s="30">
        <v>954.26</v>
      </c>
      <c r="C37" s="29"/>
    </row>
    <row r="38" spans="1:6" x14ac:dyDescent="0.3">
      <c r="A38" s="49" t="s">
        <v>15</v>
      </c>
      <c r="B38" s="31">
        <v>12482.69</v>
      </c>
      <c r="C38" s="29"/>
    </row>
    <row r="39" spans="1:6" x14ac:dyDescent="0.3">
      <c r="A39" s="49" t="s">
        <v>16</v>
      </c>
      <c r="B39" s="31">
        <v>10265.98</v>
      </c>
      <c r="C39" s="29"/>
    </row>
    <row r="40" spans="1:6" x14ac:dyDescent="0.3">
      <c r="A40" s="48" t="s">
        <v>17</v>
      </c>
      <c r="B40" s="32">
        <v>757.5</v>
      </c>
      <c r="C40" s="33"/>
    </row>
    <row r="41" spans="1:6" x14ac:dyDescent="0.3">
      <c r="A41" s="49" t="s">
        <v>18</v>
      </c>
      <c r="B41" s="34">
        <v>533.09</v>
      </c>
      <c r="C41" s="33"/>
      <c r="F41" s="2"/>
    </row>
    <row r="42" spans="1:6" x14ac:dyDescent="0.3">
      <c r="A42" s="48" t="s">
        <v>20</v>
      </c>
      <c r="B42" s="35">
        <v>3964.58</v>
      </c>
      <c r="C42" s="199" t="s">
        <v>327</v>
      </c>
      <c r="F42" s="37"/>
    </row>
    <row r="43" spans="1:6" x14ac:dyDescent="0.3">
      <c r="A43" s="48" t="s">
        <v>23</v>
      </c>
      <c r="B43" s="34">
        <v>199.7</v>
      </c>
      <c r="C43" s="36" t="s">
        <v>36</v>
      </c>
      <c r="F43" s="2"/>
    </row>
    <row r="44" spans="1:6" x14ac:dyDescent="0.3">
      <c r="A44" s="48" t="s">
        <v>24</v>
      </c>
      <c r="B44" s="34">
        <v>382.63</v>
      </c>
      <c r="C44" s="33"/>
      <c r="F44" s="37"/>
    </row>
    <row r="45" spans="1:6" x14ac:dyDescent="0.3">
      <c r="A45" s="48" t="s">
        <v>25</v>
      </c>
      <c r="B45" s="34">
        <v>115.45</v>
      </c>
      <c r="C45" s="33"/>
    </row>
    <row r="46" spans="1:6" x14ac:dyDescent="0.3">
      <c r="A46" s="48" t="s">
        <v>320</v>
      </c>
      <c r="B46" s="34">
        <v>2479.84</v>
      </c>
      <c r="C46" s="33"/>
      <c r="F46" s="2"/>
    </row>
    <row r="47" spans="1:6" x14ac:dyDescent="0.3">
      <c r="A47" s="11" t="s">
        <v>316</v>
      </c>
      <c r="B47" s="34">
        <v>71.41</v>
      </c>
      <c r="C47" s="33" t="s">
        <v>287</v>
      </c>
      <c r="F47" s="2"/>
    </row>
    <row r="48" spans="1:6" x14ac:dyDescent="0.3">
      <c r="A48" s="11" t="s">
        <v>317</v>
      </c>
      <c r="B48" s="34">
        <v>720</v>
      </c>
      <c r="C48" s="33" t="s">
        <v>517</v>
      </c>
      <c r="F48" s="37"/>
    </row>
    <row r="49" spans="1:6" x14ac:dyDescent="0.3">
      <c r="A49" s="11" t="s">
        <v>484</v>
      </c>
      <c r="B49" s="34">
        <v>500</v>
      </c>
      <c r="C49" s="33" t="s">
        <v>518</v>
      </c>
      <c r="F49" s="2"/>
    </row>
    <row r="50" spans="1:6" x14ac:dyDescent="0.3">
      <c r="A50" s="11" t="s">
        <v>485</v>
      </c>
      <c r="B50" s="34">
        <v>1268</v>
      </c>
      <c r="C50" s="33"/>
      <c r="F50" s="2"/>
    </row>
    <row r="51" spans="1:6" x14ac:dyDescent="0.3">
      <c r="A51" s="11" t="s">
        <v>30</v>
      </c>
      <c r="B51" s="34">
        <v>6000</v>
      </c>
      <c r="C51" s="33"/>
      <c r="F51" s="2"/>
    </row>
    <row r="52" spans="1:6" x14ac:dyDescent="0.3">
      <c r="A52" s="11" t="s">
        <v>31</v>
      </c>
      <c r="B52" s="62">
        <v>454.01</v>
      </c>
      <c r="C52" s="38"/>
      <c r="F52" s="37"/>
    </row>
    <row r="53" spans="1:6" x14ac:dyDescent="0.3">
      <c r="A53" s="11" t="s">
        <v>33</v>
      </c>
      <c r="B53" s="62">
        <v>0</v>
      </c>
      <c r="C53" s="38"/>
      <c r="F53" s="2"/>
    </row>
    <row r="54" spans="1:6" ht="15" thickBot="1" x14ac:dyDescent="0.35">
      <c r="A54" s="39" t="s">
        <v>34</v>
      </c>
      <c r="B54" s="185">
        <v>33219.980000000003</v>
      </c>
      <c r="C54" s="33"/>
      <c r="F54" s="37"/>
    </row>
    <row r="55" spans="1:6" x14ac:dyDescent="0.3">
      <c r="A55" s="39"/>
      <c r="B55" s="40"/>
      <c r="C55" s="33"/>
    </row>
    <row r="56" spans="1:6" x14ac:dyDescent="0.3">
      <c r="A56" s="1" t="s">
        <v>478</v>
      </c>
      <c r="C56" s="2"/>
      <c r="F56" s="37"/>
    </row>
    <row r="57" spans="1:6" x14ac:dyDescent="0.3">
      <c r="A57" s="1" t="s">
        <v>503</v>
      </c>
    </row>
    <row r="59" spans="1:6" x14ac:dyDescent="0.3">
      <c r="A59" s="41" t="s">
        <v>37</v>
      </c>
      <c r="B59" s="21"/>
    </row>
    <row r="60" spans="1:6" x14ac:dyDescent="0.3">
      <c r="A60" s="42" t="s">
        <v>429</v>
      </c>
      <c r="B60" s="43"/>
    </row>
    <row r="61" spans="1:6" x14ac:dyDescent="0.3">
      <c r="A61" s="42" t="s">
        <v>430</v>
      </c>
      <c r="B61" s="43"/>
    </row>
    <row r="62" spans="1:6" x14ac:dyDescent="0.3">
      <c r="A62" s="42" t="s">
        <v>428</v>
      </c>
      <c r="B62" s="43"/>
    </row>
    <row r="63" spans="1:6" x14ac:dyDescent="0.3">
      <c r="B63" s="43"/>
    </row>
    <row r="64" spans="1:6" x14ac:dyDescent="0.3">
      <c r="A64" s="42" t="s">
        <v>493</v>
      </c>
      <c r="B64" s="43"/>
    </row>
    <row r="65" spans="1:2" x14ac:dyDescent="0.3">
      <c r="A65" s="42" t="s">
        <v>492</v>
      </c>
      <c r="B65" s="43"/>
    </row>
    <row r="66" spans="1:2" x14ac:dyDescent="0.3">
      <c r="A66" s="42" t="s">
        <v>494</v>
      </c>
      <c r="B66" s="43"/>
    </row>
    <row r="67" spans="1:2" x14ac:dyDescent="0.3">
      <c r="A67" s="10" t="s">
        <v>519</v>
      </c>
      <c r="B67" s="10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142C-ECF1-410F-BA89-48B72E403ADD}">
  <dimension ref="A1:M178"/>
  <sheetViews>
    <sheetView workbookViewId="0">
      <selection activeCell="K16" sqref="K16"/>
    </sheetView>
  </sheetViews>
  <sheetFormatPr defaultRowHeight="14.4" x14ac:dyDescent="0.3"/>
  <cols>
    <col min="1" max="1" width="30" customWidth="1"/>
    <col min="2" max="2" width="11.33203125" customWidth="1"/>
    <col min="3" max="3" width="10.88671875" customWidth="1"/>
    <col min="5" max="5" width="11.44140625" customWidth="1"/>
    <col min="12" max="12" width="14.44140625" customWidth="1"/>
  </cols>
  <sheetData>
    <row r="1" spans="1:13" x14ac:dyDescent="0.3">
      <c r="A1" s="69" t="s">
        <v>503</v>
      </c>
      <c r="B1" s="127"/>
      <c r="C1" s="128"/>
      <c r="D1" s="128"/>
      <c r="G1" s="114" t="s">
        <v>267</v>
      </c>
      <c r="H1" s="76"/>
      <c r="I1" s="76"/>
      <c r="J1" s="76"/>
      <c r="K1" s="138"/>
      <c r="L1" s="145">
        <v>105081.85</v>
      </c>
      <c r="M1" t="s">
        <v>433</v>
      </c>
    </row>
    <row r="2" spans="1:13" x14ac:dyDescent="0.3">
      <c r="A2" s="69"/>
      <c r="B2" s="127"/>
      <c r="C2" s="128"/>
      <c r="D2" s="128"/>
      <c r="G2" s="76"/>
      <c r="H2" s="76"/>
      <c r="I2" s="76"/>
      <c r="J2" s="76"/>
      <c r="K2" s="138"/>
      <c r="L2" s="106"/>
    </row>
    <row r="3" spans="1:13" x14ac:dyDescent="0.3">
      <c r="A3" s="70" t="s">
        <v>109</v>
      </c>
      <c r="B3" s="71"/>
      <c r="C3" s="128"/>
      <c r="D3" s="128"/>
      <c r="E3" s="76"/>
      <c r="G3" s="76" t="s">
        <v>268</v>
      </c>
      <c r="H3" s="76"/>
      <c r="I3" s="76"/>
      <c r="J3" s="76"/>
      <c r="K3" s="138"/>
      <c r="L3" s="146">
        <f>SUM(B33)</f>
        <v>75629.679999999993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>
        <f>SUM(L1+L3)</f>
        <v>180711.53</v>
      </c>
    </row>
    <row r="5" spans="1:13" x14ac:dyDescent="0.3">
      <c r="A5" s="76" t="s">
        <v>111</v>
      </c>
      <c r="B5" s="71">
        <v>26.66</v>
      </c>
      <c r="C5" s="128"/>
      <c r="D5" s="128"/>
      <c r="G5" s="76"/>
      <c r="H5" s="76"/>
      <c r="I5" s="76"/>
      <c r="J5" s="76"/>
      <c r="K5" s="138"/>
      <c r="L5" s="106"/>
    </row>
    <row r="6" spans="1:13" x14ac:dyDescent="0.3">
      <c r="A6" s="76" t="s">
        <v>112</v>
      </c>
      <c r="B6" s="71">
        <v>26.66</v>
      </c>
      <c r="C6" s="128"/>
      <c r="D6" s="128"/>
      <c r="G6" s="76" t="s">
        <v>269</v>
      </c>
      <c r="H6" s="76"/>
      <c r="I6" s="76"/>
      <c r="J6" s="76"/>
      <c r="K6" s="138"/>
      <c r="L6" s="146">
        <f>SUM(B176)</f>
        <v>72185.959999999963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ht="15" thickBot="1" x14ac:dyDescent="0.35">
      <c r="A8" s="76" t="s">
        <v>250</v>
      </c>
      <c r="B8" s="71">
        <v>1000</v>
      </c>
      <c r="C8" s="128"/>
      <c r="D8" s="128"/>
      <c r="G8" s="114" t="s">
        <v>438</v>
      </c>
      <c r="H8" s="114"/>
      <c r="I8" s="114"/>
      <c r="J8" s="114"/>
      <c r="K8" s="139"/>
      <c r="L8" s="176">
        <f>SUM(L4-L6)</f>
        <v>108525.57000000004</v>
      </c>
    </row>
    <row r="9" spans="1:13" ht="15" thickTop="1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x14ac:dyDescent="0.3">
      <c r="A10" s="76" t="s">
        <v>117</v>
      </c>
      <c r="B10" s="71"/>
      <c r="C10" s="128"/>
      <c r="D10" s="128"/>
      <c r="G10" s="114" t="s">
        <v>259</v>
      </c>
      <c r="H10" s="114"/>
      <c r="I10" s="114"/>
      <c r="J10" s="114"/>
      <c r="K10" s="138"/>
      <c r="L10" s="106"/>
    </row>
    <row r="11" spans="1:13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76"/>
      <c r="L11" s="106"/>
    </row>
    <row r="12" spans="1:13" x14ac:dyDescent="0.3">
      <c r="A12" s="76" t="s">
        <v>119</v>
      </c>
      <c r="B12" s="71"/>
      <c r="C12" s="128"/>
      <c r="D12" s="128"/>
      <c r="G12" s="76" t="s">
        <v>266</v>
      </c>
      <c r="H12" s="76"/>
      <c r="I12" s="76"/>
      <c r="J12" s="76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141" t="s">
        <v>522</v>
      </c>
      <c r="H13" s="76" t="s">
        <v>260</v>
      </c>
      <c r="I13" s="76"/>
      <c r="J13" s="76"/>
      <c r="K13" s="138"/>
      <c r="L13" s="106">
        <v>10763.09</v>
      </c>
    </row>
    <row r="14" spans="1:13" x14ac:dyDescent="0.3">
      <c r="A14" s="76" t="s">
        <v>122</v>
      </c>
      <c r="B14" s="71">
        <v>109.38</v>
      </c>
      <c r="C14" s="128"/>
      <c r="D14" s="128"/>
      <c r="G14" s="141" t="s">
        <v>523</v>
      </c>
      <c r="H14" s="76" t="s">
        <v>261</v>
      </c>
      <c r="I14" s="76"/>
      <c r="J14" s="76"/>
      <c r="K14" s="138"/>
      <c r="L14" s="106">
        <v>20348.48</v>
      </c>
    </row>
    <row r="15" spans="1:13" x14ac:dyDescent="0.3">
      <c r="A15" s="76" t="s">
        <v>124</v>
      </c>
      <c r="B15" s="71"/>
      <c r="C15" s="128"/>
      <c r="D15" s="128"/>
      <c r="G15" s="141" t="s">
        <v>454</v>
      </c>
      <c r="H15" s="76" t="s">
        <v>262</v>
      </c>
      <c r="I15" s="76"/>
      <c r="J15" s="76"/>
      <c r="K15" s="138"/>
      <c r="L15" s="146">
        <v>82624.53</v>
      </c>
    </row>
    <row r="16" spans="1:13" x14ac:dyDescent="0.3">
      <c r="A16" s="76" t="s">
        <v>125</v>
      </c>
      <c r="B16" s="71"/>
      <c r="C16" s="128"/>
      <c r="D16" s="128"/>
      <c r="G16" s="76"/>
      <c r="H16" s="76"/>
      <c r="I16" s="76"/>
      <c r="J16" s="76"/>
      <c r="K16" s="138"/>
      <c r="L16" s="145">
        <f>SUM(L13:L15)</f>
        <v>113736.1</v>
      </c>
    </row>
    <row r="17" spans="1:12" x14ac:dyDescent="0.3">
      <c r="A17" s="76" t="s">
        <v>127</v>
      </c>
      <c r="B17" s="71"/>
      <c r="C17" s="128"/>
      <c r="D17" s="128"/>
      <c r="G17" s="76"/>
      <c r="H17" s="76"/>
      <c r="I17" s="76"/>
      <c r="J17" s="76"/>
      <c r="K17" s="138"/>
      <c r="L17" s="138"/>
    </row>
    <row r="18" spans="1:12" x14ac:dyDescent="0.3">
      <c r="A18" s="76" t="s">
        <v>14</v>
      </c>
      <c r="B18" s="71">
        <v>200</v>
      </c>
      <c r="C18" s="128"/>
      <c r="D18" s="128"/>
      <c r="G18" s="76" t="s">
        <v>263</v>
      </c>
      <c r="H18" s="76"/>
      <c r="I18" s="76"/>
      <c r="J18" s="76"/>
      <c r="K18" s="137">
        <v>2367</v>
      </c>
      <c r="L18" s="135">
        <v>52.5</v>
      </c>
    </row>
    <row r="19" spans="1:12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7">
        <v>2397</v>
      </c>
      <c r="L19" s="135">
        <v>531.34</v>
      </c>
    </row>
    <row r="20" spans="1:12" x14ac:dyDescent="0.3">
      <c r="A20" s="76" t="s">
        <v>129</v>
      </c>
      <c r="B20" s="71">
        <v>1425</v>
      </c>
      <c r="C20" s="128"/>
      <c r="D20" s="128"/>
      <c r="G20" s="76"/>
      <c r="H20" s="76"/>
      <c r="I20" s="76"/>
      <c r="J20" s="76"/>
      <c r="K20" s="137">
        <v>2416</v>
      </c>
      <c r="L20" s="135">
        <v>250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2430</v>
      </c>
      <c r="L21" s="167">
        <v>50</v>
      </c>
    </row>
    <row r="22" spans="1:12" x14ac:dyDescent="0.3">
      <c r="A22" s="76" t="s">
        <v>484</v>
      </c>
      <c r="B22" s="71">
        <v>375</v>
      </c>
      <c r="C22" s="128"/>
      <c r="D22" s="128"/>
      <c r="G22" s="76"/>
      <c r="H22" s="76"/>
      <c r="I22" s="76"/>
      <c r="J22" s="76"/>
      <c r="K22" s="137">
        <v>2440</v>
      </c>
      <c r="L22" s="170">
        <v>20.98</v>
      </c>
    </row>
    <row r="23" spans="1:12" x14ac:dyDescent="0.3">
      <c r="A23" s="76" t="s">
        <v>497</v>
      </c>
      <c r="B23" s="71">
        <v>951</v>
      </c>
      <c r="C23" s="128"/>
      <c r="D23" s="128"/>
      <c r="G23" s="76"/>
      <c r="H23" s="76"/>
      <c r="I23" s="76"/>
      <c r="J23" s="76"/>
      <c r="K23" s="137">
        <v>2449</v>
      </c>
      <c r="L23" s="135">
        <v>50</v>
      </c>
    </row>
    <row r="24" spans="1:12" x14ac:dyDescent="0.3">
      <c r="A24" s="76" t="s">
        <v>131</v>
      </c>
      <c r="B24" s="71"/>
      <c r="C24" s="128"/>
      <c r="D24" s="128"/>
      <c r="G24" s="76"/>
      <c r="H24" s="76"/>
      <c r="I24" s="76"/>
      <c r="J24" s="76"/>
      <c r="K24" s="205">
        <v>2456</v>
      </c>
      <c r="L24" s="135">
        <v>400</v>
      </c>
    </row>
    <row r="25" spans="1:12" x14ac:dyDescent="0.3">
      <c r="A25" s="76" t="s">
        <v>133</v>
      </c>
      <c r="B25" s="71">
        <v>2825</v>
      </c>
      <c r="C25" s="128"/>
      <c r="D25" s="128"/>
      <c r="G25" s="76"/>
      <c r="H25" s="76"/>
      <c r="I25" s="76"/>
      <c r="J25" s="76"/>
      <c r="K25" s="205">
        <v>2457</v>
      </c>
      <c r="L25" s="135">
        <v>19.95</v>
      </c>
    </row>
    <row r="26" spans="1:12" x14ac:dyDescent="0.3">
      <c r="A26" s="76" t="s">
        <v>135</v>
      </c>
      <c r="B26" s="71">
        <v>1320</v>
      </c>
      <c r="C26" s="128"/>
      <c r="D26" s="128"/>
      <c r="G26" s="76"/>
      <c r="H26" s="76"/>
      <c r="I26" s="76"/>
      <c r="J26" s="76"/>
      <c r="K26" s="205">
        <v>2458</v>
      </c>
      <c r="L26" s="135">
        <v>25</v>
      </c>
    </row>
    <row r="27" spans="1:12" x14ac:dyDescent="0.3">
      <c r="A27" s="98" t="s">
        <v>137</v>
      </c>
      <c r="B27" s="99">
        <f>SUM(B5:B26)</f>
        <v>10391.68</v>
      </c>
      <c r="C27" s="128"/>
      <c r="D27" s="128"/>
      <c r="G27" s="76"/>
      <c r="H27" s="76"/>
      <c r="I27" s="76"/>
      <c r="J27" s="76"/>
      <c r="K27" s="205">
        <v>2459</v>
      </c>
      <c r="L27" s="135">
        <v>86.64</v>
      </c>
    </row>
    <row r="28" spans="1:12" x14ac:dyDescent="0.3">
      <c r="A28" s="98" t="s">
        <v>139</v>
      </c>
      <c r="B28" s="102"/>
      <c r="C28" s="128"/>
      <c r="D28" s="128"/>
      <c r="K28" s="205">
        <v>2460</v>
      </c>
      <c r="L28" s="135">
        <v>1400</v>
      </c>
    </row>
    <row r="29" spans="1:12" x14ac:dyDescent="0.3">
      <c r="A29" s="76" t="s">
        <v>141</v>
      </c>
      <c r="B29" s="71">
        <v>22619</v>
      </c>
      <c r="C29" s="128"/>
      <c r="D29" s="128"/>
      <c r="K29" s="205">
        <v>2461</v>
      </c>
      <c r="L29" s="195">
        <v>49.5</v>
      </c>
    </row>
    <row r="30" spans="1:12" x14ac:dyDescent="0.3">
      <c r="A30" s="76" t="s">
        <v>142</v>
      </c>
      <c r="B30" s="71">
        <v>22619</v>
      </c>
      <c r="C30" s="128"/>
      <c r="D30" s="128"/>
      <c r="K30" s="205">
        <v>2462</v>
      </c>
      <c r="L30" s="195">
        <v>1325.7</v>
      </c>
    </row>
    <row r="31" spans="1:12" x14ac:dyDescent="0.3">
      <c r="A31" s="76" t="s">
        <v>144</v>
      </c>
      <c r="B31" s="71">
        <v>20000</v>
      </c>
      <c r="C31" s="71"/>
      <c r="D31" s="128"/>
      <c r="K31" s="205">
        <v>2463</v>
      </c>
      <c r="L31" s="195">
        <v>15.59</v>
      </c>
    </row>
    <row r="32" spans="1:12" x14ac:dyDescent="0.3">
      <c r="A32" s="76" t="s">
        <v>145</v>
      </c>
      <c r="B32" s="71"/>
      <c r="C32" s="128"/>
      <c r="D32" s="128"/>
      <c r="G32" s="76"/>
      <c r="H32" s="76"/>
      <c r="I32" s="76"/>
      <c r="J32" s="76"/>
      <c r="K32" s="205">
        <v>2464</v>
      </c>
      <c r="L32" s="195">
        <v>377.08</v>
      </c>
    </row>
    <row r="33" spans="1:12" x14ac:dyDescent="0.3">
      <c r="A33" s="98" t="s">
        <v>136</v>
      </c>
      <c r="B33" s="99">
        <f>SUM(B27:B31)</f>
        <v>75629.679999999993</v>
      </c>
      <c r="C33" s="128"/>
      <c r="D33" s="128"/>
      <c r="K33" s="205">
        <v>2465</v>
      </c>
      <c r="L33" s="195">
        <v>432.71</v>
      </c>
    </row>
    <row r="34" spans="1:12" x14ac:dyDescent="0.3">
      <c r="B34" s="128"/>
      <c r="C34" s="128"/>
      <c r="D34" s="128"/>
      <c r="K34" s="205">
        <v>2466</v>
      </c>
      <c r="L34" s="195">
        <v>123.54</v>
      </c>
    </row>
    <row r="35" spans="1:12" x14ac:dyDescent="0.3">
      <c r="B35" s="128"/>
      <c r="C35" s="128"/>
      <c r="D35" s="128"/>
      <c r="K35" s="189"/>
      <c r="L35" s="197">
        <f>SUM(L18:L34)</f>
        <v>5210.5300000000007</v>
      </c>
    </row>
    <row r="36" spans="1:12" x14ac:dyDescent="0.3">
      <c r="B36" s="128"/>
      <c r="C36" s="128"/>
      <c r="D36" s="128"/>
      <c r="K36" s="189"/>
    </row>
    <row r="37" spans="1:12" x14ac:dyDescent="0.3">
      <c r="B37" s="128"/>
      <c r="C37" s="128"/>
      <c r="D37" s="128"/>
      <c r="G37" s="114" t="s">
        <v>524</v>
      </c>
      <c r="K37" s="189"/>
      <c r="L37" s="177">
        <f>SUM(L16-L35)</f>
        <v>108525.57</v>
      </c>
    </row>
    <row r="38" spans="1:12" x14ac:dyDescent="0.3">
      <c r="B38" s="128"/>
      <c r="C38" s="128"/>
      <c r="D38" s="128"/>
      <c r="K38" s="189"/>
    </row>
    <row r="39" spans="1:12" x14ac:dyDescent="0.3">
      <c r="B39" s="128"/>
      <c r="C39" s="128"/>
      <c r="D39" s="128"/>
    </row>
    <row r="40" spans="1:12" x14ac:dyDescent="0.3">
      <c r="B40" s="128"/>
      <c r="C40" s="128"/>
      <c r="D40" s="128"/>
      <c r="K40" s="189"/>
    </row>
    <row r="41" spans="1:12" x14ac:dyDescent="0.3">
      <c r="B41" s="128"/>
      <c r="C41" s="128"/>
      <c r="D41" s="128"/>
      <c r="K41" s="189"/>
    </row>
    <row r="42" spans="1:12" x14ac:dyDescent="0.3">
      <c r="B42" s="128"/>
      <c r="C42" s="128"/>
      <c r="D42" s="128"/>
      <c r="K42" s="189"/>
    </row>
    <row r="43" spans="1:12" x14ac:dyDescent="0.3">
      <c r="B43" s="128"/>
      <c r="C43" s="128"/>
      <c r="D43" s="128"/>
      <c r="H43" s="76"/>
      <c r="I43" s="76"/>
      <c r="J43" s="76"/>
    </row>
    <row r="44" spans="1:12" x14ac:dyDescent="0.3">
      <c r="B44" s="128"/>
      <c r="C44" s="128"/>
      <c r="D44" s="128"/>
      <c r="K44" s="189"/>
    </row>
    <row r="45" spans="1:12" x14ac:dyDescent="0.3">
      <c r="B45" s="128"/>
      <c r="C45" s="128"/>
      <c r="D45" s="128"/>
      <c r="G45" s="76"/>
      <c r="H45" s="76"/>
      <c r="I45" s="76"/>
      <c r="J45" s="76"/>
      <c r="K45" s="189"/>
    </row>
    <row r="46" spans="1:12" x14ac:dyDescent="0.3">
      <c r="B46" s="128"/>
      <c r="C46" s="128"/>
      <c r="D46" s="128"/>
      <c r="K46" s="189"/>
    </row>
    <row r="47" spans="1:12" x14ac:dyDescent="0.3">
      <c r="K47" s="137"/>
    </row>
    <row r="48" spans="1:12" x14ac:dyDescent="0.3">
      <c r="G48" s="114"/>
      <c r="H48" s="76"/>
      <c r="I48" s="76"/>
      <c r="J48" s="76"/>
      <c r="K48" s="137"/>
    </row>
    <row r="49" spans="1:5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</row>
    <row r="50" spans="1:5" x14ac:dyDescent="0.3">
      <c r="A50" s="114" t="s">
        <v>149</v>
      </c>
      <c r="B50" s="129"/>
      <c r="C50" s="129"/>
      <c r="D50" s="129"/>
      <c r="E50" s="112"/>
    </row>
    <row r="51" spans="1:5" x14ac:dyDescent="0.3">
      <c r="A51" s="76" t="s">
        <v>150</v>
      </c>
      <c r="B51" s="129">
        <v>440.4</v>
      </c>
      <c r="C51" s="129">
        <v>440.4</v>
      </c>
      <c r="D51" s="129"/>
      <c r="E51" s="117">
        <v>750</v>
      </c>
    </row>
    <row r="52" spans="1:5" x14ac:dyDescent="0.3">
      <c r="A52" s="76" t="s">
        <v>152</v>
      </c>
      <c r="B52" s="129">
        <v>15240.3</v>
      </c>
      <c r="C52" s="129">
        <v>15240.3</v>
      </c>
      <c r="D52" s="129"/>
      <c r="E52" s="117">
        <v>15600</v>
      </c>
    </row>
    <row r="53" spans="1:5" x14ac:dyDescent="0.3">
      <c r="A53" s="76" t="s">
        <v>153</v>
      </c>
      <c r="B53" s="129">
        <v>420</v>
      </c>
      <c r="C53" s="129">
        <v>420</v>
      </c>
      <c r="D53" s="129"/>
      <c r="E53" s="117">
        <v>420</v>
      </c>
    </row>
    <row r="54" spans="1:5" x14ac:dyDescent="0.3">
      <c r="A54" s="76" t="s">
        <v>154</v>
      </c>
      <c r="B54" s="129"/>
      <c r="C54" s="129"/>
      <c r="D54" s="129"/>
      <c r="E54" s="117">
        <v>200</v>
      </c>
    </row>
    <row r="55" spans="1:5" x14ac:dyDescent="0.3">
      <c r="A55" s="76" t="s">
        <v>499</v>
      </c>
      <c r="B55" s="129">
        <v>2019.99</v>
      </c>
      <c r="C55" s="129">
        <v>2019.99</v>
      </c>
      <c r="D55" s="129"/>
      <c r="E55" s="117"/>
    </row>
    <row r="56" spans="1:5" x14ac:dyDescent="0.3">
      <c r="A56" s="76"/>
      <c r="B56" s="129"/>
      <c r="C56" s="129"/>
      <c r="D56" s="129"/>
      <c r="E56" s="117"/>
    </row>
    <row r="57" spans="1:5" x14ac:dyDescent="0.3">
      <c r="A57" s="114" t="s">
        <v>155</v>
      </c>
      <c r="B57" s="129"/>
      <c r="C57" s="129"/>
      <c r="D57" s="129"/>
      <c r="E57" s="117"/>
    </row>
    <row r="58" spans="1:5" x14ac:dyDescent="0.3">
      <c r="A58" s="76" t="s">
        <v>156</v>
      </c>
      <c r="B58" s="129">
        <v>198.45</v>
      </c>
      <c r="C58" s="129">
        <v>198.45</v>
      </c>
      <c r="D58" s="129"/>
      <c r="E58" s="117">
        <v>300</v>
      </c>
    </row>
    <row r="59" spans="1:5" x14ac:dyDescent="0.3">
      <c r="A59" s="76" t="s">
        <v>157</v>
      </c>
      <c r="B59" s="129">
        <v>504</v>
      </c>
      <c r="C59" s="129">
        <v>422.8</v>
      </c>
      <c r="D59" s="129">
        <v>81.2</v>
      </c>
      <c r="E59" s="117">
        <v>500</v>
      </c>
    </row>
    <row r="60" spans="1:5" x14ac:dyDescent="0.3">
      <c r="A60" s="76"/>
      <c r="B60" s="129"/>
      <c r="C60" s="129"/>
      <c r="D60" s="129"/>
      <c r="E60" s="117"/>
    </row>
    <row r="61" spans="1:5" x14ac:dyDescent="0.3">
      <c r="A61" s="114" t="s">
        <v>158</v>
      </c>
      <c r="B61" s="129"/>
      <c r="C61" s="129"/>
      <c r="D61" s="129"/>
      <c r="E61" s="117"/>
    </row>
    <row r="62" spans="1:5" x14ac:dyDescent="0.3">
      <c r="A62" s="76" t="s">
        <v>159</v>
      </c>
      <c r="B62" s="129">
        <v>160</v>
      </c>
      <c r="C62" s="129">
        <v>160</v>
      </c>
      <c r="D62" s="129"/>
      <c r="E62" s="117">
        <v>200</v>
      </c>
    </row>
    <row r="63" spans="1:5" x14ac:dyDescent="0.3">
      <c r="A63" s="76" t="s">
        <v>160</v>
      </c>
      <c r="B63" s="129">
        <v>378</v>
      </c>
      <c r="C63" s="129">
        <v>315</v>
      </c>
      <c r="D63" s="129">
        <v>63</v>
      </c>
      <c r="E63" s="117">
        <v>450</v>
      </c>
    </row>
    <row r="64" spans="1:5" x14ac:dyDescent="0.3">
      <c r="A64" s="76"/>
      <c r="B64" s="129"/>
      <c r="C64" s="129"/>
      <c r="D64" s="129"/>
      <c r="E64" s="117"/>
    </row>
    <row r="65" spans="1:5" x14ac:dyDescent="0.3">
      <c r="A65" s="114" t="s">
        <v>525</v>
      </c>
      <c r="B65" s="129"/>
      <c r="C65" s="129"/>
      <c r="D65" s="129"/>
      <c r="E65" s="117"/>
    </row>
    <row r="66" spans="1:5" x14ac:dyDescent="0.3">
      <c r="A66" s="76" t="s">
        <v>162</v>
      </c>
      <c r="B66" s="129">
        <v>1933.93</v>
      </c>
      <c r="C66" s="129">
        <v>1933.93</v>
      </c>
      <c r="D66" s="129"/>
      <c r="E66" s="117">
        <v>2500</v>
      </c>
    </row>
    <row r="67" spans="1:5" x14ac:dyDescent="0.3">
      <c r="A67" s="76" t="s">
        <v>163</v>
      </c>
      <c r="B67" s="129">
        <v>587.4</v>
      </c>
      <c r="C67" s="129">
        <v>587.4</v>
      </c>
      <c r="D67" s="129"/>
      <c r="E67" s="117">
        <v>700</v>
      </c>
    </row>
    <row r="68" spans="1:5" x14ac:dyDescent="0.3">
      <c r="A68" s="76" t="s">
        <v>164</v>
      </c>
      <c r="B68" s="129"/>
      <c r="C68" s="129"/>
      <c r="D68" s="129"/>
      <c r="E68" s="117">
        <v>500</v>
      </c>
    </row>
    <row r="69" spans="1:5" x14ac:dyDescent="0.3">
      <c r="A69" s="76" t="s">
        <v>165</v>
      </c>
      <c r="B69" s="129">
        <v>70</v>
      </c>
      <c r="C69" s="129">
        <v>70</v>
      </c>
      <c r="D69" s="129"/>
      <c r="E69" s="117">
        <v>100</v>
      </c>
    </row>
    <row r="70" spans="1:5" x14ac:dyDescent="0.3">
      <c r="A70" s="76" t="s">
        <v>166</v>
      </c>
      <c r="B70" s="129">
        <v>85</v>
      </c>
      <c r="C70" s="129">
        <v>85</v>
      </c>
      <c r="D70" s="129"/>
      <c r="E70" s="117">
        <v>150</v>
      </c>
    </row>
    <row r="71" spans="1:5" x14ac:dyDescent="0.3">
      <c r="A71" s="76" t="s">
        <v>167</v>
      </c>
      <c r="B71" s="129">
        <v>52.5</v>
      </c>
      <c r="C71" s="129">
        <v>52.5</v>
      </c>
      <c r="D71" s="129"/>
      <c r="E71" s="117">
        <v>50</v>
      </c>
    </row>
    <row r="72" spans="1:5" x14ac:dyDescent="0.3">
      <c r="A72" s="76" t="s">
        <v>168</v>
      </c>
      <c r="B72" s="129"/>
      <c r="C72" s="129"/>
      <c r="D72" s="129"/>
      <c r="E72" s="117"/>
    </row>
    <row r="73" spans="1:5" x14ac:dyDescent="0.3">
      <c r="A73" s="76" t="s">
        <v>169</v>
      </c>
      <c r="B73" s="129">
        <v>120</v>
      </c>
      <c r="C73" s="129">
        <v>100</v>
      </c>
      <c r="D73" s="129">
        <v>20</v>
      </c>
      <c r="E73" s="117">
        <v>160</v>
      </c>
    </row>
    <row r="74" spans="1:5" x14ac:dyDescent="0.3">
      <c r="A74" s="76" t="s">
        <v>170</v>
      </c>
      <c r="B74" s="129">
        <v>174.13</v>
      </c>
      <c r="C74" s="129">
        <v>174.13</v>
      </c>
      <c r="D74" s="129"/>
      <c r="E74" s="117">
        <v>200</v>
      </c>
    </row>
    <row r="75" spans="1:5" x14ac:dyDescent="0.3">
      <c r="A75" s="76" t="s">
        <v>526</v>
      </c>
      <c r="B75" s="129">
        <v>8.66</v>
      </c>
      <c r="C75" s="129">
        <v>8.66</v>
      </c>
      <c r="D75" s="129"/>
      <c r="E75" s="117"/>
    </row>
    <row r="76" spans="1:5" x14ac:dyDescent="0.3">
      <c r="A76" s="76"/>
      <c r="B76" s="129"/>
      <c r="C76" s="129"/>
      <c r="D76" s="129"/>
      <c r="E76" s="117"/>
    </row>
    <row r="77" spans="1:5" x14ac:dyDescent="0.3">
      <c r="A77" s="114" t="s">
        <v>171</v>
      </c>
      <c r="B77" s="129"/>
      <c r="C77" s="129"/>
      <c r="D77" s="129"/>
      <c r="E77" s="117"/>
    </row>
    <row r="78" spans="1:5" x14ac:dyDescent="0.3">
      <c r="A78" s="76" t="s">
        <v>172</v>
      </c>
      <c r="B78" s="129">
        <v>884.55</v>
      </c>
      <c r="C78" s="129">
        <v>776.01</v>
      </c>
      <c r="D78" s="129">
        <v>108.54</v>
      </c>
      <c r="E78" s="117">
        <v>800</v>
      </c>
    </row>
    <row r="79" spans="1:5" x14ac:dyDescent="0.3">
      <c r="A79" s="76" t="s">
        <v>173</v>
      </c>
      <c r="B79" s="129">
        <v>7</v>
      </c>
      <c r="C79" s="129">
        <v>7</v>
      </c>
      <c r="D79" s="129"/>
      <c r="E79" s="117">
        <v>10</v>
      </c>
    </row>
    <row r="80" spans="1:5" x14ac:dyDescent="0.3">
      <c r="A80" s="76" t="s">
        <v>174</v>
      </c>
      <c r="B80" s="129">
        <v>190</v>
      </c>
      <c r="C80" s="129">
        <v>190</v>
      </c>
      <c r="D80" s="129"/>
      <c r="E80" s="117">
        <v>200</v>
      </c>
    </row>
    <row r="81" spans="1:5" x14ac:dyDescent="0.3">
      <c r="A81" s="76" t="s">
        <v>175</v>
      </c>
      <c r="B81" s="129">
        <v>40</v>
      </c>
      <c r="C81" s="129">
        <v>40</v>
      </c>
      <c r="D81" s="129"/>
      <c r="E81" s="117">
        <v>50</v>
      </c>
    </row>
    <row r="82" spans="1:5" x14ac:dyDescent="0.3">
      <c r="A82" s="76"/>
      <c r="B82" s="129"/>
      <c r="C82" s="129"/>
      <c r="D82" s="129"/>
      <c r="E82" s="117"/>
    </row>
    <row r="83" spans="1:5" x14ac:dyDescent="0.3">
      <c r="A83" s="114" t="s">
        <v>176</v>
      </c>
      <c r="B83" s="129"/>
      <c r="C83" s="129"/>
      <c r="D83" s="129"/>
      <c r="E83" s="117"/>
    </row>
    <row r="84" spans="1:5" x14ac:dyDescent="0.3">
      <c r="A84" s="178" t="s">
        <v>177</v>
      </c>
      <c r="B84" s="129">
        <v>400</v>
      </c>
      <c r="C84" s="129">
        <v>400</v>
      </c>
      <c r="D84" s="129"/>
      <c r="E84" s="117">
        <v>400</v>
      </c>
    </row>
    <row r="85" spans="1:5" x14ac:dyDescent="0.3">
      <c r="A85" s="76" t="s">
        <v>178</v>
      </c>
      <c r="B85" s="129">
        <v>400</v>
      </c>
      <c r="C85" s="129">
        <v>400</v>
      </c>
      <c r="D85" s="129"/>
      <c r="E85" s="117">
        <v>400</v>
      </c>
    </row>
    <row r="86" spans="1:5" x14ac:dyDescent="0.3">
      <c r="A86" s="76" t="s">
        <v>179</v>
      </c>
      <c r="B86" s="129">
        <v>400</v>
      </c>
      <c r="C86" s="129">
        <v>400</v>
      </c>
      <c r="D86" s="129"/>
      <c r="E86" s="117">
        <v>400</v>
      </c>
    </row>
    <row r="87" spans="1:5" x14ac:dyDescent="0.3">
      <c r="A87" s="76" t="s">
        <v>180</v>
      </c>
      <c r="B87" s="129">
        <v>400</v>
      </c>
      <c r="C87" s="129">
        <v>400</v>
      </c>
      <c r="D87" s="129"/>
      <c r="E87" s="117">
        <v>400</v>
      </c>
    </row>
    <row r="88" spans="1:5" x14ac:dyDescent="0.3">
      <c r="A88" s="76" t="s">
        <v>181</v>
      </c>
      <c r="B88" s="129">
        <v>400</v>
      </c>
      <c r="C88" s="129">
        <v>400</v>
      </c>
      <c r="D88" s="129"/>
      <c r="E88" s="117">
        <v>400</v>
      </c>
    </row>
    <row r="89" spans="1:5" x14ac:dyDescent="0.3">
      <c r="A89" s="76" t="s">
        <v>182</v>
      </c>
      <c r="B89" s="129">
        <v>400</v>
      </c>
      <c r="C89" s="129">
        <v>400</v>
      </c>
      <c r="D89" s="129"/>
      <c r="E89" s="117">
        <v>400</v>
      </c>
    </row>
    <row r="90" spans="1:5" x14ac:dyDescent="0.3">
      <c r="A90" s="76" t="s">
        <v>183</v>
      </c>
      <c r="B90" s="129">
        <v>400</v>
      </c>
      <c r="C90" s="129">
        <v>400</v>
      </c>
      <c r="D90" s="129"/>
      <c r="E90" s="117">
        <v>400</v>
      </c>
    </row>
    <row r="91" spans="1:5" x14ac:dyDescent="0.3">
      <c r="A91" s="76" t="s">
        <v>184</v>
      </c>
      <c r="B91" s="129">
        <v>19.989999999999998</v>
      </c>
      <c r="C91" s="129">
        <v>19.989999999999998</v>
      </c>
      <c r="D91" s="129"/>
      <c r="E91" s="117">
        <v>30</v>
      </c>
    </row>
    <row r="92" spans="1:5" x14ac:dyDescent="0.3">
      <c r="A92" s="76" t="s">
        <v>185</v>
      </c>
      <c r="B92" s="129">
        <v>250</v>
      </c>
      <c r="C92" s="129">
        <v>250</v>
      </c>
      <c r="D92" s="129"/>
      <c r="E92" s="117">
        <v>250</v>
      </c>
    </row>
    <row r="93" spans="1:5" x14ac:dyDescent="0.3">
      <c r="A93" s="76" t="s">
        <v>186</v>
      </c>
      <c r="B93" s="129">
        <v>900</v>
      </c>
      <c r="C93" s="129">
        <v>900</v>
      </c>
      <c r="D93" s="129"/>
      <c r="E93" s="117">
        <v>900</v>
      </c>
    </row>
    <row r="94" spans="1:5" x14ac:dyDescent="0.3">
      <c r="A94" s="76" t="s">
        <v>88</v>
      </c>
      <c r="B94" s="129">
        <v>500</v>
      </c>
      <c r="C94" s="129">
        <v>500</v>
      </c>
      <c r="D94" s="129"/>
      <c r="E94" s="117">
        <v>400</v>
      </c>
    </row>
    <row r="95" spans="1:5" x14ac:dyDescent="0.3">
      <c r="A95" s="76" t="s">
        <v>187</v>
      </c>
      <c r="B95" s="129">
        <v>120</v>
      </c>
      <c r="C95" s="129">
        <v>120</v>
      </c>
      <c r="D95" s="129"/>
      <c r="E95" s="117">
        <v>120</v>
      </c>
    </row>
    <row r="96" spans="1:5" x14ac:dyDescent="0.3">
      <c r="A96" s="76" t="s">
        <v>188</v>
      </c>
      <c r="B96" s="129">
        <v>120</v>
      </c>
      <c r="C96" s="129">
        <v>120</v>
      </c>
      <c r="D96" s="129"/>
      <c r="E96" s="117">
        <v>120</v>
      </c>
    </row>
    <row r="97" spans="1:5" x14ac:dyDescent="0.3">
      <c r="A97" s="76" t="s">
        <v>189</v>
      </c>
      <c r="B97" s="129">
        <v>41.78</v>
      </c>
      <c r="C97" s="129">
        <v>41.78</v>
      </c>
      <c r="D97" s="129"/>
      <c r="E97" s="117">
        <v>125</v>
      </c>
    </row>
    <row r="98" spans="1:5" x14ac:dyDescent="0.3">
      <c r="A98" s="76" t="s">
        <v>406</v>
      </c>
      <c r="B98" s="129">
        <v>600</v>
      </c>
      <c r="C98" s="129">
        <v>600</v>
      </c>
      <c r="E98" s="117"/>
    </row>
    <row r="99" spans="1:5" x14ac:dyDescent="0.3">
      <c r="A99" s="76" t="s">
        <v>498</v>
      </c>
      <c r="B99" s="129">
        <v>500</v>
      </c>
      <c r="C99" s="129">
        <v>500</v>
      </c>
      <c r="E99" s="117"/>
    </row>
    <row r="100" spans="1:5" x14ac:dyDescent="0.3">
      <c r="A100" s="76"/>
      <c r="B100" s="129"/>
      <c r="C100" s="129"/>
      <c r="E100" s="117"/>
    </row>
    <row r="101" spans="1:5" x14ac:dyDescent="0.3">
      <c r="A101" s="114" t="s">
        <v>190</v>
      </c>
      <c r="B101" s="129"/>
      <c r="C101" s="129"/>
      <c r="D101" s="129"/>
      <c r="E101" s="117"/>
    </row>
    <row r="102" spans="1:5" x14ac:dyDescent="0.3">
      <c r="A102" s="76" t="s">
        <v>331</v>
      </c>
      <c r="B102" s="129">
        <v>161.26</v>
      </c>
      <c r="C102" s="129">
        <v>134.38</v>
      </c>
      <c r="D102" s="129">
        <v>26.88</v>
      </c>
      <c r="E102" s="117">
        <v>250</v>
      </c>
    </row>
    <row r="103" spans="1:5" x14ac:dyDescent="0.3">
      <c r="A103" s="76" t="s">
        <v>192</v>
      </c>
      <c r="B103" s="129">
        <v>240</v>
      </c>
      <c r="C103" s="129">
        <v>200</v>
      </c>
      <c r="D103" s="129">
        <v>40</v>
      </c>
      <c r="E103" s="117">
        <v>250</v>
      </c>
    </row>
    <row r="104" spans="1:5" x14ac:dyDescent="0.3">
      <c r="A104" s="76" t="s">
        <v>330</v>
      </c>
      <c r="B104" s="129">
        <v>30</v>
      </c>
      <c r="C104" s="129">
        <v>25</v>
      </c>
      <c r="D104" s="129">
        <v>5</v>
      </c>
      <c r="E104" s="117"/>
    </row>
    <row r="105" spans="1:5" x14ac:dyDescent="0.3">
      <c r="A105" s="76" t="s">
        <v>193</v>
      </c>
      <c r="B105" s="129">
        <v>171.49</v>
      </c>
      <c r="C105" s="129">
        <v>142.88999999999999</v>
      </c>
      <c r="D105" s="129">
        <v>28.6</v>
      </c>
      <c r="E105" s="117">
        <v>200</v>
      </c>
    </row>
    <row r="106" spans="1:5" x14ac:dyDescent="0.3">
      <c r="A106" s="76" t="s">
        <v>194</v>
      </c>
      <c r="B106" s="129">
        <v>500</v>
      </c>
      <c r="C106" s="129">
        <v>500</v>
      </c>
      <c r="D106" s="129"/>
      <c r="E106" s="117">
        <v>500</v>
      </c>
    </row>
    <row r="107" spans="1:5" x14ac:dyDescent="0.3">
      <c r="A107" s="76" t="s">
        <v>195</v>
      </c>
      <c r="B107" s="129">
        <v>96</v>
      </c>
      <c r="C107" s="129">
        <v>80</v>
      </c>
      <c r="D107" s="129">
        <v>16</v>
      </c>
      <c r="E107" s="117">
        <v>200</v>
      </c>
    </row>
    <row r="108" spans="1:5" x14ac:dyDescent="0.3">
      <c r="E108" s="117"/>
    </row>
    <row r="109" spans="1:5" x14ac:dyDescent="0.3">
      <c r="A109" s="114" t="s">
        <v>196</v>
      </c>
      <c r="B109" s="129"/>
      <c r="C109" s="129"/>
      <c r="D109" s="129"/>
      <c r="E109" s="117"/>
    </row>
    <row r="110" spans="1:5" x14ac:dyDescent="0.3">
      <c r="A110" s="76" t="s">
        <v>197</v>
      </c>
      <c r="B110" s="129">
        <v>2352</v>
      </c>
      <c r="C110" s="129">
        <v>1960</v>
      </c>
      <c r="D110" s="129">
        <v>392</v>
      </c>
      <c r="E110" s="117">
        <v>1620</v>
      </c>
    </row>
    <row r="111" spans="1:5" x14ac:dyDescent="0.3">
      <c r="A111" s="76" t="s">
        <v>198</v>
      </c>
      <c r="B111" s="129"/>
      <c r="C111" s="129"/>
      <c r="D111" s="129"/>
      <c r="E111" s="117"/>
    </row>
    <row r="112" spans="1:5" x14ac:dyDescent="0.3">
      <c r="A112" s="76" t="s">
        <v>199</v>
      </c>
      <c r="B112" s="129">
        <v>5032.5</v>
      </c>
      <c r="C112" s="129">
        <v>5032.5</v>
      </c>
      <c r="D112" s="129"/>
      <c r="E112" s="117">
        <v>5032.5</v>
      </c>
    </row>
    <row r="113" spans="1:5" x14ac:dyDescent="0.3">
      <c r="A113" s="76" t="s">
        <v>403</v>
      </c>
      <c r="B113" s="129">
        <v>180</v>
      </c>
      <c r="C113" s="129">
        <v>180</v>
      </c>
      <c r="D113" s="129"/>
      <c r="E113" s="117"/>
    </row>
    <row r="114" spans="1:5" x14ac:dyDescent="0.3">
      <c r="A114" s="76" t="s">
        <v>200</v>
      </c>
      <c r="B114" s="129"/>
      <c r="C114" s="129"/>
      <c r="D114" s="129"/>
      <c r="E114" s="117">
        <v>100</v>
      </c>
    </row>
    <row r="115" spans="1:5" x14ac:dyDescent="0.3">
      <c r="A115" s="76" t="s">
        <v>201</v>
      </c>
      <c r="B115" s="129">
        <v>40</v>
      </c>
      <c r="C115" s="129">
        <v>40</v>
      </c>
      <c r="D115" s="129"/>
      <c r="E115" s="117">
        <v>300</v>
      </c>
    </row>
    <row r="116" spans="1:5" x14ac:dyDescent="0.3">
      <c r="A116" s="76" t="s">
        <v>202</v>
      </c>
      <c r="B116" s="129"/>
      <c r="C116" s="129"/>
      <c r="D116" s="129"/>
      <c r="E116" s="117">
        <v>150</v>
      </c>
    </row>
    <row r="117" spans="1:5" x14ac:dyDescent="0.3">
      <c r="A117" s="76" t="s">
        <v>332</v>
      </c>
      <c r="B117" s="129">
        <v>280.04000000000002</v>
      </c>
      <c r="C117" s="129">
        <v>233.37</v>
      </c>
      <c r="D117" s="129">
        <v>46.67</v>
      </c>
      <c r="E117" s="117"/>
    </row>
    <row r="118" spans="1:5" x14ac:dyDescent="0.3">
      <c r="A118" s="76" t="s">
        <v>203</v>
      </c>
      <c r="B118" s="129">
        <v>19.95</v>
      </c>
      <c r="C118" s="129">
        <v>19.95</v>
      </c>
      <c r="D118" s="129"/>
      <c r="E118" s="117">
        <v>250</v>
      </c>
    </row>
    <row r="119" spans="1:5" x14ac:dyDescent="0.3">
      <c r="A119" s="76" t="s">
        <v>204</v>
      </c>
      <c r="B119" s="129"/>
      <c r="C119" s="129"/>
      <c r="D119" s="129"/>
      <c r="E119" s="117">
        <v>200</v>
      </c>
    </row>
    <row r="120" spans="1:5" x14ac:dyDescent="0.3">
      <c r="A120" s="76" t="s">
        <v>205</v>
      </c>
      <c r="B120" s="129">
        <v>80.17</v>
      </c>
      <c r="C120" s="129">
        <v>66.81</v>
      </c>
      <c r="D120" s="129">
        <v>13.36</v>
      </c>
      <c r="E120" s="117">
        <v>200</v>
      </c>
    </row>
    <row r="121" spans="1:5" x14ac:dyDescent="0.3">
      <c r="A121" s="76" t="s">
        <v>206</v>
      </c>
      <c r="B121" s="129"/>
      <c r="C121" s="129"/>
      <c r="D121" s="129"/>
      <c r="E121" s="117">
        <v>100</v>
      </c>
    </row>
    <row r="122" spans="1:5" x14ac:dyDescent="0.3">
      <c r="A122" s="76" t="s">
        <v>207</v>
      </c>
      <c r="B122" s="129">
        <v>250</v>
      </c>
      <c r="C122" s="129">
        <v>250</v>
      </c>
      <c r="D122" s="129"/>
      <c r="E122" s="117">
        <v>300</v>
      </c>
    </row>
    <row r="123" spans="1:5" x14ac:dyDescent="0.3">
      <c r="E123" s="117"/>
    </row>
    <row r="124" spans="1:5" x14ac:dyDescent="0.3">
      <c r="A124" s="114" t="s">
        <v>208</v>
      </c>
      <c r="B124" s="129"/>
      <c r="C124" s="129"/>
      <c r="D124" s="129"/>
      <c r="E124" s="117"/>
    </row>
    <row r="125" spans="1:5" x14ac:dyDescent="0.3">
      <c r="A125" s="76" t="s">
        <v>209</v>
      </c>
      <c r="B125" s="129"/>
      <c r="C125" s="129"/>
      <c r="D125" s="129"/>
      <c r="E125" s="117">
        <v>300</v>
      </c>
    </row>
    <row r="126" spans="1:5" x14ac:dyDescent="0.3">
      <c r="A126" s="76" t="s">
        <v>401</v>
      </c>
      <c r="B126" s="129">
        <v>115</v>
      </c>
      <c r="C126" s="129">
        <v>115</v>
      </c>
      <c r="D126" s="129"/>
      <c r="E126" s="117"/>
    </row>
    <row r="127" spans="1:5" x14ac:dyDescent="0.3">
      <c r="A127" s="76"/>
      <c r="B127" s="129"/>
      <c r="C127" s="129"/>
      <c r="D127" s="129"/>
      <c r="E127" s="117"/>
    </row>
    <row r="128" spans="1:5" x14ac:dyDescent="0.3">
      <c r="A128" s="114" t="s">
        <v>210</v>
      </c>
      <c r="B128" s="129"/>
      <c r="C128" s="129"/>
      <c r="D128" s="129"/>
      <c r="E128" s="117"/>
    </row>
    <row r="129" spans="1:5" x14ac:dyDescent="0.3">
      <c r="A129" s="76" t="s">
        <v>211</v>
      </c>
      <c r="B129" s="129"/>
      <c r="C129" s="129"/>
      <c r="D129" s="129"/>
      <c r="E129" s="117">
        <v>100</v>
      </c>
    </row>
    <row r="130" spans="1:5" x14ac:dyDescent="0.3">
      <c r="A130" s="76" t="s">
        <v>212</v>
      </c>
      <c r="B130" s="129"/>
      <c r="C130" s="129"/>
      <c r="D130" s="129"/>
      <c r="E130" s="117">
        <v>200</v>
      </c>
    </row>
    <row r="131" spans="1:5" x14ac:dyDescent="0.3">
      <c r="A131" s="76" t="s">
        <v>213</v>
      </c>
      <c r="B131" s="129">
        <v>16.100000000000001</v>
      </c>
      <c r="C131" s="129">
        <v>16.100000000000001</v>
      </c>
      <c r="D131" s="129"/>
      <c r="E131" s="117"/>
    </row>
    <row r="132" spans="1:5" x14ac:dyDescent="0.3">
      <c r="A132" s="76" t="s">
        <v>214</v>
      </c>
      <c r="B132" s="129"/>
      <c r="C132" s="129"/>
      <c r="D132" s="129"/>
      <c r="E132" s="117">
        <v>500</v>
      </c>
    </row>
    <row r="133" spans="1:5" x14ac:dyDescent="0.3">
      <c r="A133" s="76" t="s">
        <v>215</v>
      </c>
      <c r="B133" s="129"/>
      <c r="C133" s="129"/>
      <c r="D133" s="129"/>
      <c r="E133" s="117"/>
    </row>
    <row r="134" spans="1:5" x14ac:dyDescent="0.3">
      <c r="A134" s="76" t="s">
        <v>216</v>
      </c>
      <c r="B134" s="129"/>
      <c r="C134" s="129"/>
      <c r="D134" s="129"/>
      <c r="E134" s="117"/>
    </row>
    <row r="135" spans="1:5" x14ac:dyDescent="0.3">
      <c r="A135" s="76" t="s">
        <v>217</v>
      </c>
      <c r="B135" s="129">
        <v>37.56</v>
      </c>
      <c r="C135" s="129">
        <v>37.56</v>
      </c>
      <c r="D135" s="129"/>
      <c r="E135" s="117">
        <v>100</v>
      </c>
    </row>
    <row r="136" spans="1:5" x14ac:dyDescent="0.3">
      <c r="A136" s="76" t="s">
        <v>218</v>
      </c>
      <c r="B136" s="129"/>
      <c r="C136" s="129"/>
      <c r="D136" s="129"/>
      <c r="E136" s="117"/>
    </row>
    <row r="137" spans="1:5" x14ac:dyDescent="0.3">
      <c r="A137" s="76" t="s">
        <v>219</v>
      </c>
      <c r="B137" s="129"/>
      <c r="C137" s="129"/>
      <c r="D137" s="129"/>
      <c r="E137" s="117">
        <v>100</v>
      </c>
    </row>
    <row r="138" spans="1:5" x14ac:dyDescent="0.3">
      <c r="A138" s="76" t="s">
        <v>220</v>
      </c>
      <c r="B138" s="129"/>
      <c r="C138" s="129"/>
      <c r="D138" s="129"/>
      <c r="E138" s="117">
        <v>50</v>
      </c>
    </row>
    <row r="139" spans="1:5" x14ac:dyDescent="0.3">
      <c r="A139" s="76" t="s">
        <v>221</v>
      </c>
      <c r="B139" s="129">
        <v>1188</v>
      </c>
      <c r="C139" s="129">
        <v>1188</v>
      </c>
      <c r="D139" s="129"/>
      <c r="E139" s="117">
        <v>200</v>
      </c>
    </row>
    <row r="140" spans="1:5" x14ac:dyDescent="0.3">
      <c r="A140" s="76" t="s">
        <v>404</v>
      </c>
      <c r="B140" s="129">
        <v>438.3</v>
      </c>
      <c r="C140" s="129">
        <v>365.25</v>
      </c>
      <c r="D140" s="107">
        <v>73.05</v>
      </c>
      <c r="E140" s="117"/>
    </row>
    <row r="141" spans="1:5" x14ac:dyDescent="0.3">
      <c r="A141" s="76" t="s">
        <v>222</v>
      </c>
      <c r="B141" s="129"/>
      <c r="C141" s="129"/>
      <c r="D141" s="129"/>
      <c r="E141" s="117">
        <v>1000</v>
      </c>
    </row>
    <row r="142" spans="1:5" x14ac:dyDescent="0.3">
      <c r="A142" s="76" t="s">
        <v>223</v>
      </c>
      <c r="B142" s="129"/>
      <c r="C142" s="129"/>
      <c r="D142" s="129"/>
      <c r="E142" s="117">
        <v>600</v>
      </c>
    </row>
    <row r="143" spans="1:5" x14ac:dyDescent="0.3">
      <c r="A143" s="76" t="s">
        <v>30</v>
      </c>
      <c r="B143" s="129"/>
      <c r="C143" s="129"/>
      <c r="D143" s="129"/>
      <c r="E143" s="117">
        <v>3000</v>
      </c>
    </row>
    <row r="144" spans="1:5" x14ac:dyDescent="0.3">
      <c r="A144" s="76" t="s">
        <v>224</v>
      </c>
      <c r="B144" s="129"/>
      <c r="C144" s="129"/>
      <c r="D144" s="129"/>
      <c r="E144" s="117">
        <v>100</v>
      </c>
    </row>
    <row r="145" spans="1:8" x14ac:dyDescent="0.3">
      <c r="A145" s="76" t="s">
        <v>225</v>
      </c>
      <c r="B145" s="129">
        <v>294.89999999999998</v>
      </c>
      <c r="C145" s="129">
        <v>249.25</v>
      </c>
      <c r="D145" s="129">
        <v>45.65</v>
      </c>
      <c r="E145" s="180">
        <v>100</v>
      </c>
    </row>
    <row r="146" spans="1:8" x14ac:dyDescent="0.3">
      <c r="A146" s="76" t="s">
        <v>407</v>
      </c>
      <c r="B146" s="129">
        <v>199.95</v>
      </c>
      <c r="C146" s="129">
        <v>199.95</v>
      </c>
      <c r="D146" s="129"/>
      <c r="E146" s="117"/>
    </row>
    <row r="147" spans="1:8" x14ac:dyDescent="0.3">
      <c r="A147" s="76" t="s">
        <v>246</v>
      </c>
      <c r="B147" s="129">
        <v>3258</v>
      </c>
      <c r="C147" s="129">
        <v>2715</v>
      </c>
      <c r="D147" s="129">
        <v>543</v>
      </c>
      <c r="E147" s="117"/>
    </row>
    <row r="148" spans="1:8" x14ac:dyDescent="0.3">
      <c r="A148" s="76" t="s">
        <v>226</v>
      </c>
      <c r="B148" s="129"/>
      <c r="C148" s="129"/>
      <c r="D148" s="129"/>
      <c r="E148" s="117">
        <v>100</v>
      </c>
    </row>
    <row r="149" spans="1:8" x14ac:dyDescent="0.3">
      <c r="A149" s="76" t="s">
        <v>227</v>
      </c>
      <c r="B149" s="129">
        <v>1400</v>
      </c>
      <c r="C149" s="129">
        <v>1400</v>
      </c>
      <c r="D149" s="129"/>
      <c r="E149" s="117">
        <v>250</v>
      </c>
      <c r="H149" s="166"/>
    </row>
    <row r="150" spans="1:8" x14ac:dyDescent="0.3">
      <c r="A150" s="76" t="s">
        <v>228</v>
      </c>
      <c r="B150" s="129"/>
      <c r="C150" s="129"/>
      <c r="D150" s="129"/>
      <c r="E150" s="117">
        <v>100</v>
      </c>
    </row>
    <row r="151" spans="1:8" x14ac:dyDescent="0.3">
      <c r="A151" s="171" t="s">
        <v>354</v>
      </c>
      <c r="B151" s="172">
        <v>20000</v>
      </c>
      <c r="C151" s="172">
        <v>20000</v>
      </c>
      <c r="D151" s="129"/>
      <c r="E151" s="117"/>
    </row>
    <row r="152" spans="1:8" x14ac:dyDescent="0.3">
      <c r="A152" s="114" t="s">
        <v>294</v>
      </c>
      <c r="B152" s="156">
        <f>SUM(B51:B151)</f>
        <v>65747.299999999988</v>
      </c>
      <c r="C152" s="156">
        <f t="shared" ref="C152:E152" si="0">SUM(C51:C151)</f>
        <v>64244.349999999991</v>
      </c>
      <c r="D152" s="156">
        <f t="shared" si="0"/>
        <v>1502.9499999999998</v>
      </c>
      <c r="E152" s="156">
        <f t="shared" si="0"/>
        <v>45037.5</v>
      </c>
    </row>
    <row r="153" spans="1:8" x14ac:dyDescent="0.3">
      <c r="A153" s="114"/>
      <c r="B153" s="156"/>
      <c r="C153" s="156"/>
      <c r="D153" s="156"/>
      <c r="E153" s="156"/>
    </row>
    <row r="154" spans="1:8" x14ac:dyDescent="0.3">
      <c r="A154" s="114"/>
      <c r="B154" s="156"/>
      <c r="C154" s="156"/>
      <c r="D154" s="156"/>
      <c r="E154" s="156"/>
    </row>
    <row r="155" spans="1:8" x14ac:dyDescent="0.3">
      <c r="A155" s="76"/>
      <c r="B155" s="129"/>
      <c r="C155" s="129"/>
      <c r="D155" s="129"/>
      <c r="E155" s="183"/>
    </row>
    <row r="156" spans="1:8" x14ac:dyDescent="0.3">
      <c r="A156" s="76"/>
      <c r="B156" s="129"/>
      <c r="C156" s="129"/>
      <c r="D156" s="129"/>
      <c r="E156" s="76"/>
    </row>
    <row r="157" spans="1:8" x14ac:dyDescent="0.3">
      <c r="A157" s="114" t="s">
        <v>229</v>
      </c>
      <c r="B157" s="129"/>
      <c r="C157" s="129"/>
      <c r="D157" s="129"/>
      <c r="E157" s="184"/>
    </row>
    <row r="158" spans="1:8" x14ac:dyDescent="0.3">
      <c r="A158" s="76" t="s">
        <v>31</v>
      </c>
      <c r="B158" s="129">
        <v>356.31</v>
      </c>
      <c r="C158" s="129">
        <v>356.31</v>
      </c>
      <c r="D158" s="129"/>
      <c r="E158" s="117">
        <v>200</v>
      </c>
    </row>
    <row r="159" spans="1:8" x14ac:dyDescent="0.3">
      <c r="A159" s="76" t="s">
        <v>231</v>
      </c>
      <c r="B159" s="129">
        <v>209.25</v>
      </c>
      <c r="C159" s="129">
        <v>209.25</v>
      </c>
      <c r="D159" s="129"/>
      <c r="E159" s="117"/>
    </row>
    <row r="160" spans="1:8" x14ac:dyDescent="0.3">
      <c r="A160" s="76" t="s">
        <v>252</v>
      </c>
      <c r="B160" s="129">
        <v>1000</v>
      </c>
      <c r="C160" s="129">
        <v>1000</v>
      </c>
      <c r="D160" s="129"/>
      <c r="E160" s="117"/>
    </row>
    <row r="161" spans="1:5" x14ac:dyDescent="0.3">
      <c r="A161" s="76" t="s">
        <v>527</v>
      </c>
      <c r="B161" s="129">
        <v>123.54</v>
      </c>
      <c r="C161" s="129">
        <v>123.54</v>
      </c>
      <c r="D161" s="129"/>
      <c r="E161" s="117"/>
    </row>
    <row r="162" spans="1:5" x14ac:dyDescent="0.3">
      <c r="A162" s="76" t="s">
        <v>402</v>
      </c>
      <c r="E162" s="77"/>
    </row>
    <row r="163" spans="1:5" x14ac:dyDescent="0.3">
      <c r="A163" s="76" t="s">
        <v>232</v>
      </c>
      <c r="B163" s="129"/>
      <c r="C163" s="129"/>
      <c r="D163" s="129"/>
      <c r="E163" s="117"/>
    </row>
    <row r="164" spans="1:5" x14ac:dyDescent="0.3">
      <c r="A164" s="76" t="s">
        <v>14</v>
      </c>
      <c r="B164" s="129"/>
      <c r="C164" s="129"/>
      <c r="D164" s="129"/>
      <c r="E164" s="117"/>
    </row>
    <row r="165" spans="1:5" x14ac:dyDescent="0.3">
      <c r="A165" s="76" t="s">
        <v>233</v>
      </c>
      <c r="B165" s="129"/>
      <c r="C165" s="129"/>
      <c r="D165" s="129"/>
      <c r="E165" s="117"/>
    </row>
    <row r="166" spans="1:5" x14ac:dyDescent="0.3">
      <c r="A166" s="76" t="s">
        <v>234</v>
      </c>
      <c r="B166" s="129"/>
      <c r="C166" s="129"/>
      <c r="D166" s="129"/>
      <c r="E166" s="117"/>
    </row>
    <row r="167" spans="1:5" x14ac:dyDescent="0.3">
      <c r="A167" s="76" t="s">
        <v>235</v>
      </c>
      <c r="B167" s="129">
        <v>531.34</v>
      </c>
      <c r="C167" s="129">
        <v>531.34</v>
      </c>
      <c r="D167" s="129"/>
      <c r="E167" s="117"/>
    </row>
    <row r="168" spans="1:5" x14ac:dyDescent="0.3">
      <c r="A168" s="76" t="s">
        <v>248</v>
      </c>
      <c r="B168" s="129">
        <v>1014.73</v>
      </c>
      <c r="C168" s="129">
        <v>956.41</v>
      </c>
      <c r="D168" s="129">
        <v>58.32</v>
      </c>
      <c r="E168" s="117"/>
    </row>
    <row r="169" spans="1:5" x14ac:dyDescent="0.3">
      <c r="A169" s="76" t="s">
        <v>329</v>
      </c>
      <c r="B169" s="129">
        <v>2850</v>
      </c>
      <c r="C169" s="129">
        <v>2850</v>
      </c>
      <c r="D169" s="129"/>
      <c r="E169" s="117"/>
    </row>
    <row r="170" spans="1:5" x14ac:dyDescent="0.3">
      <c r="A170" s="76" t="s">
        <v>412</v>
      </c>
      <c r="B170" s="129">
        <v>188.84</v>
      </c>
      <c r="C170" s="129">
        <v>188.84</v>
      </c>
      <c r="D170" s="129"/>
      <c r="E170" s="117"/>
    </row>
    <row r="171" spans="1:5" x14ac:dyDescent="0.3">
      <c r="A171" s="76" t="s">
        <v>236</v>
      </c>
      <c r="B171" s="129"/>
      <c r="C171" s="129"/>
      <c r="D171" s="129"/>
      <c r="E171" s="117"/>
    </row>
    <row r="172" spans="1:5" x14ac:dyDescent="0.3">
      <c r="A172" s="76" t="s">
        <v>247</v>
      </c>
      <c r="B172" s="129">
        <v>130.44999999999999</v>
      </c>
      <c r="C172" s="129">
        <v>130.44999999999999</v>
      </c>
      <c r="D172" s="129"/>
      <c r="E172" s="117"/>
    </row>
    <row r="173" spans="1:5" x14ac:dyDescent="0.3">
      <c r="A173" s="76" t="s">
        <v>251</v>
      </c>
      <c r="B173" s="129">
        <v>34.200000000000003</v>
      </c>
      <c r="C173" s="129">
        <v>34.200000000000003</v>
      </c>
      <c r="D173" s="129"/>
      <c r="E173" s="117"/>
    </row>
    <row r="174" spans="1:5" x14ac:dyDescent="0.3">
      <c r="A174" s="76"/>
      <c r="B174" s="129"/>
      <c r="C174" s="129"/>
      <c r="D174" s="129"/>
      <c r="E174" s="117"/>
    </row>
    <row r="175" spans="1:5" x14ac:dyDescent="0.3">
      <c r="A175" s="76"/>
      <c r="B175" s="129"/>
      <c r="C175" s="107"/>
      <c r="D175" s="107"/>
      <c r="E175" s="117"/>
    </row>
    <row r="176" spans="1:5" x14ac:dyDescent="0.3">
      <c r="A176" s="98" t="s">
        <v>297</v>
      </c>
      <c r="B176" s="156">
        <f>SUM(B152:B173)</f>
        <v>72185.959999999963</v>
      </c>
      <c r="C176" s="156">
        <f t="shared" ref="C176:E176" si="1">SUM(C152:C173)</f>
        <v>70624.689999999973</v>
      </c>
      <c r="D176" s="156">
        <f t="shared" si="1"/>
        <v>1561.2699999999998</v>
      </c>
      <c r="E176" s="156">
        <f t="shared" si="1"/>
        <v>45237.5</v>
      </c>
    </row>
    <row r="177" spans="1:5" x14ac:dyDescent="0.3">
      <c r="A177" s="107"/>
      <c r="B177" s="107"/>
      <c r="C177" s="107"/>
      <c r="D177" s="107"/>
    </row>
    <row r="178" spans="1:5" x14ac:dyDescent="0.3">
      <c r="A178" s="107"/>
      <c r="B178" s="107"/>
      <c r="C178" s="107"/>
      <c r="D178" s="157" t="s">
        <v>296</v>
      </c>
      <c r="E178" s="151">
        <v>45238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335D-5EEC-4D3F-9B15-C5258D1F7508}">
  <dimension ref="A1:Q179"/>
  <sheetViews>
    <sheetView tabSelected="1" topLeftCell="A7" workbookViewId="0">
      <selection activeCell="O24" sqref="O24"/>
    </sheetView>
  </sheetViews>
  <sheetFormatPr defaultRowHeight="14.4" x14ac:dyDescent="0.3"/>
  <cols>
    <col min="1" max="1" width="31.44140625" customWidth="1"/>
    <col min="2" max="2" width="12.21875" customWidth="1"/>
    <col min="3" max="3" width="10.21875" customWidth="1"/>
    <col min="4" max="4" width="9.77734375" customWidth="1"/>
    <col min="5" max="5" width="10" customWidth="1"/>
    <col min="12" max="12" width="11.5546875" customWidth="1"/>
  </cols>
  <sheetData>
    <row r="1" spans="1:13" x14ac:dyDescent="0.3">
      <c r="A1" s="69" t="s">
        <v>528</v>
      </c>
      <c r="B1" s="127"/>
      <c r="C1" s="128"/>
      <c r="D1" s="128"/>
      <c r="G1" s="114" t="s">
        <v>267</v>
      </c>
      <c r="H1" s="76"/>
      <c r="I1" s="76"/>
      <c r="J1" s="76"/>
      <c r="K1" s="138"/>
      <c r="L1" s="145">
        <v>105081.85</v>
      </c>
      <c r="M1" t="s">
        <v>433</v>
      </c>
    </row>
    <row r="2" spans="1:13" x14ac:dyDescent="0.3">
      <c r="A2" s="69"/>
      <c r="B2" s="127"/>
      <c r="C2" s="128"/>
      <c r="D2" s="128"/>
      <c r="G2" s="76"/>
      <c r="H2" s="76"/>
      <c r="I2" s="76"/>
      <c r="J2" s="76"/>
      <c r="K2" s="138"/>
      <c r="L2" s="106"/>
    </row>
    <row r="3" spans="1:13" x14ac:dyDescent="0.3">
      <c r="A3" s="70" t="s">
        <v>109</v>
      </c>
      <c r="B3" s="71"/>
      <c r="C3" s="128"/>
      <c r="D3" s="128"/>
      <c r="E3" s="76"/>
      <c r="G3" s="76" t="s">
        <v>268</v>
      </c>
      <c r="H3" s="76"/>
      <c r="I3" s="76"/>
      <c r="J3" s="76"/>
      <c r="K3" s="138"/>
      <c r="L3" s="146">
        <f>SUM(B34)</f>
        <v>78703.649999999994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>
        <f>SUM(L1+L3)</f>
        <v>183785.5</v>
      </c>
    </row>
    <row r="5" spans="1:13" x14ac:dyDescent="0.3">
      <c r="A5" s="76" t="s">
        <v>111</v>
      </c>
      <c r="B5" s="71">
        <v>26.66</v>
      </c>
      <c r="C5" s="128"/>
      <c r="D5" s="128"/>
      <c r="G5" s="76"/>
      <c r="H5" s="76"/>
      <c r="I5" s="76"/>
      <c r="J5" s="76"/>
      <c r="K5" s="138"/>
      <c r="L5" s="106"/>
    </row>
    <row r="6" spans="1:13" x14ac:dyDescent="0.3">
      <c r="A6" s="76" t="s">
        <v>112</v>
      </c>
      <c r="B6" s="71">
        <v>26.66</v>
      </c>
      <c r="C6" s="128"/>
      <c r="D6" s="128"/>
      <c r="G6" s="76" t="s">
        <v>269</v>
      </c>
      <c r="H6" s="76"/>
      <c r="I6" s="76"/>
      <c r="J6" s="76"/>
      <c r="K6" s="138"/>
      <c r="L6" s="146">
        <f>SUM(B177)</f>
        <v>72133.459999999963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ht="15" thickBot="1" x14ac:dyDescent="0.35">
      <c r="A8" s="76" t="s">
        <v>250</v>
      </c>
      <c r="B8" s="71">
        <v>1000</v>
      </c>
      <c r="C8" s="128"/>
      <c r="D8" s="128"/>
      <c r="G8" s="114" t="s">
        <v>438</v>
      </c>
      <c r="H8" s="114"/>
      <c r="I8" s="114"/>
      <c r="J8" s="114"/>
      <c r="K8" s="139"/>
      <c r="L8" s="176">
        <f>SUM(L4-L6)</f>
        <v>111652.04000000004</v>
      </c>
    </row>
    <row r="9" spans="1:13" ht="15" thickTop="1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x14ac:dyDescent="0.3">
      <c r="A10" s="76" t="s">
        <v>117</v>
      </c>
      <c r="B10" s="71"/>
      <c r="C10" s="128"/>
      <c r="D10" s="128"/>
      <c r="G10" s="114" t="s">
        <v>259</v>
      </c>
      <c r="H10" s="114"/>
      <c r="I10" s="114"/>
      <c r="J10" s="114"/>
      <c r="K10" s="138"/>
      <c r="L10" s="106"/>
    </row>
    <row r="11" spans="1:13" x14ac:dyDescent="0.3">
      <c r="A11" s="76" t="s">
        <v>118</v>
      </c>
      <c r="B11" s="71">
        <v>599</v>
      </c>
      <c r="C11" s="128"/>
      <c r="D11" s="128"/>
      <c r="G11" s="76"/>
      <c r="H11" s="76"/>
      <c r="I11" s="76"/>
      <c r="J11" s="76"/>
      <c r="K11" s="76"/>
      <c r="L11" s="106"/>
    </row>
    <row r="12" spans="1:13" x14ac:dyDescent="0.3">
      <c r="A12" s="76" t="s">
        <v>119</v>
      </c>
      <c r="B12" s="71"/>
      <c r="C12" s="128"/>
      <c r="D12" s="128"/>
      <c r="G12" s="76" t="s">
        <v>266</v>
      </c>
      <c r="H12" s="76"/>
      <c r="I12" s="76"/>
      <c r="J12" s="76"/>
      <c r="K12" s="138"/>
      <c r="L12" s="106"/>
    </row>
    <row r="13" spans="1:13" x14ac:dyDescent="0.3">
      <c r="A13" s="76" t="s">
        <v>121</v>
      </c>
      <c r="B13" s="71">
        <v>2873.97</v>
      </c>
      <c r="C13" s="128"/>
      <c r="D13" s="128"/>
      <c r="G13" s="141" t="s">
        <v>529</v>
      </c>
      <c r="H13" s="76" t="s">
        <v>260</v>
      </c>
      <c r="I13" s="76"/>
      <c r="J13" s="76"/>
      <c r="K13" s="138"/>
      <c r="L13" s="106">
        <v>10463.09</v>
      </c>
    </row>
    <row r="14" spans="1:13" x14ac:dyDescent="0.3">
      <c r="A14" s="76" t="s">
        <v>122</v>
      </c>
      <c r="B14" s="71">
        <v>109.38</v>
      </c>
      <c r="C14" s="128"/>
      <c r="D14" s="128"/>
      <c r="G14" s="141" t="s">
        <v>530</v>
      </c>
      <c r="H14" s="76" t="s">
        <v>261</v>
      </c>
      <c r="I14" s="76"/>
      <c r="J14" s="76"/>
      <c r="K14" s="138"/>
      <c r="L14" s="106">
        <v>20348.48</v>
      </c>
    </row>
    <row r="15" spans="1:13" x14ac:dyDescent="0.3">
      <c r="A15" s="76" t="s">
        <v>124</v>
      </c>
      <c r="B15" s="71"/>
      <c r="C15" s="128"/>
      <c r="D15" s="128"/>
      <c r="G15" s="141" t="s">
        <v>532</v>
      </c>
      <c r="H15" s="76" t="s">
        <v>262</v>
      </c>
      <c r="I15" s="76"/>
      <c r="J15" s="76"/>
      <c r="K15" s="138"/>
      <c r="L15" s="146">
        <v>85498.5</v>
      </c>
    </row>
    <row r="16" spans="1:13" x14ac:dyDescent="0.3">
      <c r="A16" s="76" t="s">
        <v>125</v>
      </c>
      <c r="B16" s="71"/>
      <c r="C16" s="128"/>
      <c r="D16" s="128"/>
      <c r="G16" s="76"/>
      <c r="H16" s="76"/>
      <c r="I16" s="76"/>
      <c r="J16" s="76"/>
      <c r="K16" s="138"/>
      <c r="L16" s="145">
        <f>SUM(L13:L15)</f>
        <v>116310.07</v>
      </c>
    </row>
    <row r="17" spans="1:17" x14ac:dyDescent="0.3">
      <c r="A17" s="76" t="s">
        <v>127</v>
      </c>
      <c r="B17" s="71"/>
      <c r="C17" s="128"/>
      <c r="D17" s="128"/>
      <c r="G17" s="76"/>
      <c r="H17" s="76"/>
      <c r="I17" s="76"/>
      <c r="J17" s="76"/>
      <c r="K17" s="138"/>
      <c r="L17" s="138"/>
    </row>
    <row r="18" spans="1:17" x14ac:dyDescent="0.3">
      <c r="A18" s="76" t="s">
        <v>14</v>
      </c>
      <c r="B18" s="71">
        <v>200</v>
      </c>
      <c r="C18" s="128"/>
      <c r="D18" s="128"/>
      <c r="G18" s="76" t="s">
        <v>263</v>
      </c>
      <c r="H18" s="76"/>
      <c r="I18" s="76"/>
      <c r="J18" s="76"/>
      <c r="K18" s="212">
        <v>2367</v>
      </c>
      <c r="L18" s="213"/>
      <c r="M18" s="214" t="s">
        <v>533</v>
      </c>
      <c r="N18" s="215"/>
      <c r="O18" s="211"/>
      <c r="P18" s="211"/>
      <c r="Q18" s="211"/>
    </row>
    <row r="19" spans="1:17" x14ac:dyDescent="0.3">
      <c r="A19" s="76" t="s">
        <v>128</v>
      </c>
      <c r="B19" s="71">
        <v>360</v>
      </c>
      <c r="C19" s="128"/>
      <c r="D19" s="128"/>
      <c r="G19" s="76"/>
      <c r="H19" s="76"/>
      <c r="I19" s="76"/>
      <c r="J19" s="76"/>
      <c r="K19" s="137">
        <v>2397</v>
      </c>
      <c r="L19" s="135">
        <v>531.34</v>
      </c>
    </row>
    <row r="20" spans="1:17" x14ac:dyDescent="0.3">
      <c r="A20" s="76" t="s">
        <v>129</v>
      </c>
      <c r="B20" s="71">
        <v>1425</v>
      </c>
      <c r="C20" s="128"/>
      <c r="D20" s="128"/>
      <c r="G20" s="76"/>
      <c r="H20" s="76"/>
      <c r="I20" s="76"/>
      <c r="J20" s="76"/>
      <c r="K20" s="137">
        <v>2416</v>
      </c>
      <c r="L20" s="135">
        <v>250</v>
      </c>
    </row>
    <row r="21" spans="1:17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2440</v>
      </c>
      <c r="L21" s="170">
        <v>20.98</v>
      </c>
    </row>
    <row r="22" spans="1:17" x14ac:dyDescent="0.3">
      <c r="A22" s="76" t="s">
        <v>484</v>
      </c>
      <c r="B22" s="71">
        <v>375</v>
      </c>
      <c r="C22" s="128"/>
      <c r="D22" s="128"/>
      <c r="G22" s="76"/>
      <c r="H22" s="76"/>
      <c r="I22" s="76"/>
      <c r="J22" s="76"/>
      <c r="K22" s="205">
        <v>2457</v>
      </c>
      <c r="L22" s="135">
        <v>19.95</v>
      </c>
    </row>
    <row r="23" spans="1:17" x14ac:dyDescent="0.3">
      <c r="A23" s="76" t="s">
        <v>497</v>
      </c>
      <c r="B23" s="71">
        <v>951</v>
      </c>
      <c r="C23" s="128"/>
      <c r="D23" s="128"/>
      <c r="G23" s="76"/>
      <c r="H23" s="76"/>
      <c r="I23" s="76"/>
      <c r="J23" s="76"/>
      <c r="K23" s="205">
        <v>2458</v>
      </c>
      <c r="L23" s="135">
        <v>25</v>
      </c>
    </row>
    <row r="24" spans="1:17" x14ac:dyDescent="0.3">
      <c r="A24" s="76" t="s">
        <v>131</v>
      </c>
      <c r="B24" s="71"/>
      <c r="C24" s="128"/>
      <c r="D24" s="128"/>
      <c r="G24" s="76"/>
      <c r="H24" s="76"/>
      <c r="I24" s="76"/>
      <c r="J24" s="76"/>
      <c r="K24" s="205">
        <v>2459</v>
      </c>
      <c r="L24" s="135">
        <v>86.64</v>
      </c>
    </row>
    <row r="25" spans="1:17" x14ac:dyDescent="0.3">
      <c r="A25" s="76" t="s">
        <v>531</v>
      </c>
      <c r="B25" s="71">
        <v>200</v>
      </c>
      <c r="C25" s="128"/>
      <c r="D25" s="128"/>
      <c r="G25" s="76"/>
      <c r="H25" s="76"/>
      <c r="I25" s="76"/>
      <c r="J25" s="76"/>
      <c r="K25" s="205">
        <v>2460</v>
      </c>
      <c r="L25" s="135">
        <v>1400</v>
      </c>
    </row>
    <row r="26" spans="1:17" x14ac:dyDescent="0.3">
      <c r="A26" s="76" t="s">
        <v>133</v>
      </c>
      <c r="B26" s="71">
        <v>2825</v>
      </c>
      <c r="C26" s="128"/>
      <c r="D26" s="128"/>
      <c r="G26" s="76"/>
      <c r="H26" s="76"/>
      <c r="I26" s="76"/>
      <c r="J26" s="76"/>
      <c r="K26" s="205">
        <v>2461</v>
      </c>
      <c r="L26" s="195">
        <v>49.5</v>
      </c>
    </row>
    <row r="27" spans="1:17" x14ac:dyDescent="0.3">
      <c r="A27" s="76" t="s">
        <v>135</v>
      </c>
      <c r="B27" s="71">
        <v>1320</v>
      </c>
      <c r="C27" s="128"/>
      <c r="D27" s="128"/>
      <c r="G27" s="76"/>
      <c r="H27" s="76"/>
      <c r="I27" s="76"/>
      <c r="J27" s="76"/>
      <c r="K27" s="205">
        <v>2462</v>
      </c>
      <c r="L27" s="195">
        <v>1325.7</v>
      </c>
    </row>
    <row r="28" spans="1:17" x14ac:dyDescent="0.3">
      <c r="A28" s="98" t="s">
        <v>137</v>
      </c>
      <c r="B28" s="99">
        <f>SUM(B5:B27)</f>
        <v>13465.65</v>
      </c>
      <c r="C28" s="128"/>
      <c r="D28" s="128"/>
      <c r="K28" s="205">
        <v>2463</v>
      </c>
      <c r="L28" s="195">
        <v>15.59</v>
      </c>
    </row>
    <row r="29" spans="1:17" x14ac:dyDescent="0.3">
      <c r="A29" s="98" t="s">
        <v>139</v>
      </c>
      <c r="B29" s="102"/>
      <c r="C29" s="128"/>
      <c r="D29" s="128"/>
      <c r="K29" s="205">
        <v>2464</v>
      </c>
      <c r="L29" s="195">
        <v>377.08</v>
      </c>
    </row>
    <row r="30" spans="1:17" x14ac:dyDescent="0.3">
      <c r="A30" s="76" t="s">
        <v>141</v>
      </c>
      <c r="B30" s="71">
        <v>22619</v>
      </c>
      <c r="C30" s="128"/>
      <c r="D30" s="128"/>
      <c r="K30" s="205">
        <v>2465</v>
      </c>
      <c r="L30" s="195">
        <v>432.71</v>
      </c>
    </row>
    <row r="31" spans="1:17" x14ac:dyDescent="0.3">
      <c r="A31" s="76" t="s">
        <v>142</v>
      </c>
      <c r="B31" s="71">
        <v>22619</v>
      </c>
      <c r="C31" s="128"/>
      <c r="D31" s="128"/>
      <c r="K31" s="205">
        <v>2466</v>
      </c>
      <c r="L31" s="195">
        <v>123.54</v>
      </c>
    </row>
    <row r="32" spans="1:17" x14ac:dyDescent="0.3">
      <c r="A32" s="76" t="s">
        <v>144</v>
      </c>
      <c r="B32" s="71">
        <v>20000</v>
      </c>
      <c r="C32" s="71"/>
      <c r="D32" s="128"/>
      <c r="G32" s="76"/>
      <c r="H32" s="76"/>
      <c r="I32" s="76"/>
      <c r="J32" s="76"/>
      <c r="K32" s="189"/>
      <c r="L32" s="197">
        <f>SUM(L19:L31)-L18</f>
        <v>4658.03</v>
      </c>
    </row>
    <row r="33" spans="1:12" x14ac:dyDescent="0.3">
      <c r="A33" s="76" t="s">
        <v>145</v>
      </c>
      <c r="B33" s="71"/>
      <c r="C33" s="128"/>
      <c r="D33" s="128"/>
    </row>
    <row r="34" spans="1:12" x14ac:dyDescent="0.3">
      <c r="A34" s="98" t="s">
        <v>136</v>
      </c>
      <c r="B34" s="99">
        <f>SUM(B28:B32)</f>
        <v>78703.649999999994</v>
      </c>
      <c r="C34" s="128"/>
      <c r="D34" s="128"/>
      <c r="G34" s="114" t="s">
        <v>524</v>
      </c>
      <c r="K34" s="189"/>
      <c r="L34" s="177">
        <f>SUM(L16-L32)</f>
        <v>111652.04000000001</v>
      </c>
    </row>
    <row r="35" spans="1:12" x14ac:dyDescent="0.3">
      <c r="B35" s="128"/>
      <c r="C35" s="128"/>
      <c r="D35" s="128"/>
    </row>
    <row r="36" spans="1:12" x14ac:dyDescent="0.3">
      <c r="B36" s="128"/>
      <c r="C36" s="128"/>
      <c r="D36" s="128"/>
    </row>
    <row r="37" spans="1:12" x14ac:dyDescent="0.3">
      <c r="B37" s="128"/>
      <c r="C37" s="128"/>
      <c r="D37" s="128"/>
      <c r="K37" s="189"/>
    </row>
    <row r="38" spans="1:12" x14ac:dyDescent="0.3">
      <c r="B38" s="128"/>
      <c r="C38" s="128"/>
      <c r="D38" s="128"/>
    </row>
    <row r="39" spans="1:12" x14ac:dyDescent="0.3">
      <c r="B39" s="128"/>
      <c r="C39" s="128"/>
      <c r="D39" s="128"/>
      <c r="K39" s="189"/>
    </row>
    <row r="40" spans="1:12" x14ac:dyDescent="0.3">
      <c r="B40" s="128"/>
      <c r="C40" s="128"/>
      <c r="D40" s="128"/>
    </row>
    <row r="41" spans="1:12" x14ac:dyDescent="0.3">
      <c r="B41" s="128"/>
      <c r="C41" s="128"/>
      <c r="D41" s="128"/>
      <c r="K41" s="189"/>
    </row>
    <row r="42" spans="1:12" x14ac:dyDescent="0.3">
      <c r="B42" s="128"/>
      <c r="C42" s="128"/>
      <c r="D42" s="128"/>
      <c r="K42" s="189"/>
    </row>
    <row r="43" spans="1:12" x14ac:dyDescent="0.3">
      <c r="B43" s="128"/>
      <c r="C43" s="128"/>
      <c r="D43" s="128"/>
      <c r="K43" s="189"/>
    </row>
    <row r="44" spans="1:12" x14ac:dyDescent="0.3">
      <c r="B44" s="128"/>
      <c r="C44" s="128"/>
      <c r="D44" s="128"/>
      <c r="H44" s="76"/>
      <c r="I44" s="76"/>
      <c r="J44" s="76"/>
    </row>
    <row r="45" spans="1:12" x14ac:dyDescent="0.3">
      <c r="B45" s="128"/>
      <c r="C45" s="128"/>
      <c r="D45" s="128"/>
      <c r="K45" s="189"/>
    </row>
    <row r="46" spans="1:12" x14ac:dyDescent="0.3">
      <c r="B46" s="128"/>
      <c r="C46" s="128"/>
      <c r="D46" s="128"/>
      <c r="G46" s="76"/>
      <c r="H46" s="76"/>
      <c r="I46" s="76"/>
      <c r="J46" s="76"/>
      <c r="K46" s="189"/>
    </row>
    <row r="47" spans="1:12" x14ac:dyDescent="0.3">
      <c r="B47" s="128"/>
      <c r="C47" s="128"/>
      <c r="D47" s="128"/>
      <c r="K47" s="189"/>
    </row>
    <row r="48" spans="1:12" x14ac:dyDescent="0.3">
      <c r="K48" s="137"/>
    </row>
    <row r="49" spans="1:11" x14ac:dyDescent="0.3">
      <c r="G49" s="114"/>
      <c r="H49" s="76"/>
      <c r="I49" s="76"/>
      <c r="J49" s="76"/>
      <c r="K49" s="137"/>
    </row>
    <row r="50" spans="1:11" x14ac:dyDescent="0.3">
      <c r="A50" s="70" t="s">
        <v>148</v>
      </c>
      <c r="B50" s="129"/>
      <c r="C50" s="153" t="s">
        <v>244</v>
      </c>
      <c r="D50" s="153" t="s">
        <v>245</v>
      </c>
      <c r="E50" s="154" t="s">
        <v>110</v>
      </c>
    </row>
    <row r="51" spans="1:11" x14ac:dyDescent="0.3">
      <c r="A51" s="114" t="s">
        <v>149</v>
      </c>
      <c r="B51" s="129"/>
      <c r="C51" s="129"/>
      <c r="D51" s="129"/>
      <c r="E51" s="112"/>
    </row>
    <row r="52" spans="1:11" x14ac:dyDescent="0.3">
      <c r="A52" s="76" t="s">
        <v>150</v>
      </c>
      <c r="B52" s="129">
        <v>440.4</v>
      </c>
      <c r="C52" s="129">
        <v>440.4</v>
      </c>
      <c r="D52" s="129"/>
      <c r="E52" s="117">
        <v>750</v>
      </c>
    </row>
    <row r="53" spans="1:11" x14ac:dyDescent="0.3">
      <c r="A53" s="76" t="s">
        <v>152</v>
      </c>
      <c r="B53" s="129">
        <v>15240.3</v>
      </c>
      <c r="C53" s="129">
        <v>15240.3</v>
      </c>
      <c r="D53" s="129"/>
      <c r="E53" s="117">
        <v>15600</v>
      </c>
    </row>
    <row r="54" spans="1:11" x14ac:dyDescent="0.3">
      <c r="A54" s="76" t="s">
        <v>153</v>
      </c>
      <c r="B54" s="129">
        <v>420</v>
      </c>
      <c r="C54" s="129">
        <v>420</v>
      </c>
      <c r="D54" s="129"/>
      <c r="E54" s="117">
        <v>420</v>
      </c>
    </row>
    <row r="55" spans="1:11" x14ac:dyDescent="0.3">
      <c r="A55" s="76" t="s">
        <v>154</v>
      </c>
      <c r="B55" s="129"/>
      <c r="C55" s="129"/>
      <c r="D55" s="129"/>
      <c r="E55" s="117">
        <v>200</v>
      </c>
    </row>
    <row r="56" spans="1:11" x14ac:dyDescent="0.3">
      <c r="A56" s="76" t="s">
        <v>499</v>
      </c>
      <c r="B56" s="129">
        <v>2019.99</v>
      </c>
      <c r="C56" s="129">
        <v>2019.99</v>
      </c>
      <c r="D56" s="129"/>
      <c r="E56" s="117"/>
    </row>
    <row r="57" spans="1:11" x14ac:dyDescent="0.3">
      <c r="A57" s="76"/>
      <c r="B57" s="129"/>
      <c r="C57" s="129"/>
      <c r="D57" s="129"/>
      <c r="E57" s="117"/>
    </row>
    <row r="58" spans="1:11" x14ac:dyDescent="0.3">
      <c r="A58" s="114" t="s">
        <v>155</v>
      </c>
      <c r="B58" s="129"/>
      <c r="C58" s="129"/>
      <c r="D58" s="129"/>
      <c r="E58" s="117"/>
    </row>
    <row r="59" spans="1:11" x14ac:dyDescent="0.3">
      <c r="A59" s="76" t="s">
        <v>156</v>
      </c>
      <c r="B59" s="129">
        <v>198.45</v>
      </c>
      <c r="C59" s="129">
        <v>198.45</v>
      </c>
      <c r="D59" s="129"/>
      <c r="E59" s="117">
        <v>300</v>
      </c>
    </row>
    <row r="60" spans="1:11" x14ac:dyDescent="0.3">
      <c r="A60" s="76" t="s">
        <v>157</v>
      </c>
      <c r="B60" s="129">
        <v>504</v>
      </c>
      <c r="C60" s="129">
        <v>422.8</v>
      </c>
      <c r="D60" s="129">
        <v>81.2</v>
      </c>
      <c r="E60" s="117">
        <v>500</v>
      </c>
    </row>
    <row r="61" spans="1:11" x14ac:dyDescent="0.3">
      <c r="A61" s="76"/>
      <c r="B61" s="129"/>
      <c r="C61" s="129"/>
      <c r="D61" s="129"/>
      <c r="E61" s="117"/>
    </row>
    <row r="62" spans="1:11" x14ac:dyDescent="0.3">
      <c r="A62" s="114" t="s">
        <v>158</v>
      </c>
      <c r="B62" s="129"/>
      <c r="C62" s="129"/>
      <c r="D62" s="129"/>
      <c r="E62" s="117"/>
    </row>
    <row r="63" spans="1:11" x14ac:dyDescent="0.3">
      <c r="A63" s="76" t="s">
        <v>159</v>
      </c>
      <c r="B63" s="129">
        <v>160</v>
      </c>
      <c r="C63" s="129">
        <v>160</v>
      </c>
      <c r="D63" s="129"/>
      <c r="E63" s="117">
        <v>200</v>
      </c>
    </row>
    <row r="64" spans="1:11" x14ac:dyDescent="0.3">
      <c r="A64" s="76" t="s">
        <v>160</v>
      </c>
      <c r="B64" s="129">
        <v>378</v>
      </c>
      <c r="C64" s="129">
        <v>315</v>
      </c>
      <c r="D64" s="129">
        <v>63</v>
      </c>
      <c r="E64" s="117">
        <v>450</v>
      </c>
    </row>
    <row r="65" spans="1:5" x14ac:dyDescent="0.3">
      <c r="A65" s="76"/>
      <c r="B65" s="129"/>
      <c r="C65" s="129"/>
      <c r="D65" s="129"/>
      <c r="E65" s="117"/>
    </row>
    <row r="66" spans="1:5" x14ac:dyDescent="0.3">
      <c r="A66" s="114" t="s">
        <v>525</v>
      </c>
      <c r="B66" s="129"/>
      <c r="C66" s="129"/>
      <c r="D66" s="129"/>
      <c r="E66" s="117"/>
    </row>
    <row r="67" spans="1:5" x14ac:dyDescent="0.3">
      <c r="A67" s="76" t="s">
        <v>162</v>
      </c>
      <c r="B67" s="129">
        <v>1933.93</v>
      </c>
      <c r="C67" s="129">
        <v>1933.93</v>
      </c>
      <c r="D67" s="129"/>
      <c r="E67" s="117">
        <v>2500</v>
      </c>
    </row>
    <row r="68" spans="1:5" x14ac:dyDescent="0.3">
      <c r="A68" s="76" t="s">
        <v>163</v>
      </c>
      <c r="B68" s="129">
        <v>587.4</v>
      </c>
      <c r="C68" s="129">
        <v>587.4</v>
      </c>
      <c r="D68" s="129"/>
      <c r="E68" s="117">
        <v>700</v>
      </c>
    </row>
    <row r="69" spans="1:5" x14ac:dyDescent="0.3">
      <c r="A69" s="76" t="s">
        <v>164</v>
      </c>
      <c r="B69" s="129"/>
      <c r="C69" s="129"/>
      <c r="D69" s="129"/>
      <c r="E69" s="117">
        <v>500</v>
      </c>
    </row>
    <row r="70" spans="1:5" x14ac:dyDescent="0.3">
      <c r="A70" s="76" t="s">
        <v>165</v>
      </c>
      <c r="B70" s="129">
        <v>70</v>
      </c>
      <c r="C70" s="129">
        <v>70</v>
      </c>
      <c r="D70" s="129"/>
      <c r="E70" s="117">
        <v>100</v>
      </c>
    </row>
    <row r="71" spans="1:5" x14ac:dyDescent="0.3">
      <c r="A71" s="76" t="s">
        <v>166</v>
      </c>
      <c r="B71" s="129">
        <v>85</v>
      </c>
      <c r="C71" s="129">
        <v>85</v>
      </c>
      <c r="D71" s="129"/>
      <c r="E71" s="117">
        <v>150</v>
      </c>
    </row>
    <row r="72" spans="1:5" x14ac:dyDescent="0.3">
      <c r="A72" s="76" t="s">
        <v>167</v>
      </c>
      <c r="B72" s="129"/>
      <c r="C72" s="129"/>
      <c r="D72" s="129"/>
      <c r="E72" s="117">
        <v>50</v>
      </c>
    </row>
    <row r="73" spans="1:5" x14ac:dyDescent="0.3">
      <c r="A73" s="76" t="s">
        <v>168</v>
      </c>
      <c r="B73" s="129"/>
      <c r="C73" s="129"/>
      <c r="D73" s="129"/>
      <c r="E73" s="117"/>
    </row>
    <row r="74" spans="1:5" x14ac:dyDescent="0.3">
      <c r="A74" s="76" t="s">
        <v>169</v>
      </c>
      <c r="B74" s="129">
        <v>120</v>
      </c>
      <c r="C74" s="129">
        <v>100</v>
      </c>
      <c r="D74" s="129">
        <v>20</v>
      </c>
      <c r="E74" s="117">
        <v>160</v>
      </c>
    </row>
    <row r="75" spans="1:5" x14ac:dyDescent="0.3">
      <c r="A75" s="76" t="s">
        <v>170</v>
      </c>
      <c r="B75" s="129">
        <v>174.13</v>
      </c>
      <c r="C75" s="129">
        <v>174.13</v>
      </c>
      <c r="D75" s="129"/>
      <c r="E75" s="117">
        <v>200</v>
      </c>
    </row>
    <row r="76" spans="1:5" x14ac:dyDescent="0.3">
      <c r="A76" s="76" t="s">
        <v>526</v>
      </c>
      <c r="B76" s="129">
        <v>8.66</v>
      </c>
      <c r="C76" s="129">
        <v>8.66</v>
      </c>
      <c r="D76" s="129"/>
      <c r="E76" s="117"/>
    </row>
    <row r="77" spans="1:5" x14ac:dyDescent="0.3">
      <c r="A77" s="76"/>
      <c r="B77" s="129"/>
      <c r="C77" s="129"/>
      <c r="D77" s="129"/>
      <c r="E77" s="117"/>
    </row>
    <row r="78" spans="1:5" x14ac:dyDescent="0.3">
      <c r="A78" s="114" t="s">
        <v>171</v>
      </c>
      <c r="B78" s="129"/>
      <c r="C78" s="129"/>
      <c r="D78" s="129"/>
      <c r="E78" s="117"/>
    </row>
    <row r="79" spans="1:5" x14ac:dyDescent="0.3">
      <c r="A79" s="76" t="s">
        <v>172</v>
      </c>
      <c r="B79" s="129">
        <v>884.55</v>
      </c>
      <c r="C79" s="129">
        <v>776.01</v>
      </c>
      <c r="D79" s="129">
        <v>108.54</v>
      </c>
      <c r="E79" s="117">
        <v>800</v>
      </c>
    </row>
    <row r="80" spans="1:5" x14ac:dyDescent="0.3">
      <c r="A80" s="76" t="s">
        <v>173</v>
      </c>
      <c r="B80" s="129">
        <v>7</v>
      </c>
      <c r="C80" s="129">
        <v>7</v>
      </c>
      <c r="D80" s="129"/>
      <c r="E80" s="117">
        <v>10</v>
      </c>
    </row>
    <row r="81" spans="1:5" x14ac:dyDescent="0.3">
      <c r="A81" s="76" t="s">
        <v>174</v>
      </c>
      <c r="B81" s="129">
        <v>190</v>
      </c>
      <c r="C81" s="129">
        <v>190</v>
      </c>
      <c r="D81" s="129"/>
      <c r="E81" s="117">
        <v>200</v>
      </c>
    </row>
    <row r="82" spans="1:5" x14ac:dyDescent="0.3">
      <c r="A82" s="76" t="s">
        <v>175</v>
      </c>
      <c r="B82" s="129">
        <v>40</v>
      </c>
      <c r="C82" s="129">
        <v>40</v>
      </c>
      <c r="D82" s="129"/>
      <c r="E82" s="117">
        <v>50</v>
      </c>
    </row>
    <row r="83" spans="1:5" x14ac:dyDescent="0.3">
      <c r="A83" s="76"/>
      <c r="B83" s="129"/>
      <c r="C83" s="129"/>
      <c r="D83" s="129"/>
      <c r="E83" s="117"/>
    </row>
    <row r="84" spans="1:5" x14ac:dyDescent="0.3">
      <c r="A84" s="114" t="s">
        <v>176</v>
      </c>
      <c r="B84" s="129"/>
      <c r="C84" s="129"/>
      <c r="D84" s="129"/>
      <c r="E84" s="117"/>
    </row>
    <row r="85" spans="1:5" x14ac:dyDescent="0.3">
      <c r="A85" s="178" t="s">
        <v>177</v>
      </c>
      <c r="B85" s="129">
        <v>400</v>
      </c>
      <c r="C85" s="129">
        <v>400</v>
      </c>
      <c r="D85" s="129"/>
      <c r="E85" s="117">
        <v>400</v>
      </c>
    </row>
    <row r="86" spans="1:5" x14ac:dyDescent="0.3">
      <c r="A86" s="76" t="s">
        <v>178</v>
      </c>
      <c r="B86" s="129">
        <v>400</v>
      </c>
      <c r="C86" s="129">
        <v>400</v>
      </c>
      <c r="D86" s="129"/>
      <c r="E86" s="117">
        <v>400</v>
      </c>
    </row>
    <row r="87" spans="1:5" x14ac:dyDescent="0.3">
      <c r="A87" s="76" t="s">
        <v>179</v>
      </c>
      <c r="B87" s="129">
        <v>400</v>
      </c>
      <c r="C87" s="129">
        <v>400</v>
      </c>
      <c r="D87" s="129"/>
      <c r="E87" s="117">
        <v>400</v>
      </c>
    </row>
    <row r="88" spans="1:5" x14ac:dyDescent="0.3">
      <c r="A88" s="76" t="s">
        <v>180</v>
      </c>
      <c r="B88" s="129">
        <v>400</v>
      </c>
      <c r="C88" s="129">
        <v>400</v>
      </c>
      <c r="D88" s="129"/>
      <c r="E88" s="117">
        <v>400</v>
      </c>
    </row>
    <row r="89" spans="1:5" x14ac:dyDescent="0.3">
      <c r="A89" s="76" t="s">
        <v>181</v>
      </c>
      <c r="B89" s="129">
        <v>400</v>
      </c>
      <c r="C89" s="129">
        <v>400</v>
      </c>
      <c r="D89" s="129"/>
      <c r="E89" s="117">
        <v>400</v>
      </c>
    </row>
    <row r="90" spans="1:5" x14ac:dyDescent="0.3">
      <c r="A90" s="76" t="s">
        <v>182</v>
      </c>
      <c r="B90" s="129">
        <v>400</v>
      </c>
      <c r="C90" s="129">
        <v>400</v>
      </c>
      <c r="D90" s="129"/>
      <c r="E90" s="117">
        <v>400</v>
      </c>
    </row>
    <row r="91" spans="1:5" x14ac:dyDescent="0.3">
      <c r="A91" s="76" t="s">
        <v>183</v>
      </c>
      <c r="B91" s="129">
        <v>400</v>
      </c>
      <c r="C91" s="129">
        <v>400</v>
      </c>
      <c r="D91" s="129"/>
      <c r="E91" s="117">
        <v>400</v>
      </c>
    </row>
    <row r="92" spans="1:5" x14ac:dyDescent="0.3">
      <c r="A92" s="76" t="s">
        <v>184</v>
      </c>
      <c r="B92" s="129">
        <v>19.989999999999998</v>
      </c>
      <c r="C92" s="129">
        <v>19.989999999999998</v>
      </c>
      <c r="D92" s="129"/>
      <c r="E92" s="117">
        <v>30</v>
      </c>
    </row>
    <row r="93" spans="1:5" x14ac:dyDescent="0.3">
      <c r="A93" s="76" t="s">
        <v>185</v>
      </c>
      <c r="B93" s="129">
        <v>250</v>
      </c>
      <c r="C93" s="129">
        <v>250</v>
      </c>
      <c r="D93" s="129"/>
      <c r="E93" s="117">
        <v>250</v>
      </c>
    </row>
    <row r="94" spans="1:5" x14ac:dyDescent="0.3">
      <c r="A94" s="76" t="s">
        <v>186</v>
      </c>
      <c r="B94" s="129">
        <v>900</v>
      </c>
      <c r="C94" s="129">
        <v>900</v>
      </c>
      <c r="D94" s="129"/>
      <c r="E94" s="117">
        <v>900</v>
      </c>
    </row>
    <row r="95" spans="1:5" x14ac:dyDescent="0.3">
      <c r="A95" s="76" t="s">
        <v>88</v>
      </c>
      <c r="B95" s="129">
        <v>500</v>
      </c>
      <c r="C95" s="129">
        <v>500</v>
      </c>
      <c r="D95" s="129"/>
      <c r="E95" s="117">
        <v>400</v>
      </c>
    </row>
    <row r="96" spans="1:5" x14ac:dyDescent="0.3">
      <c r="A96" s="76" t="s">
        <v>187</v>
      </c>
      <c r="B96" s="129">
        <v>120</v>
      </c>
      <c r="C96" s="129">
        <v>120</v>
      </c>
      <c r="D96" s="129"/>
      <c r="E96" s="117">
        <v>120</v>
      </c>
    </row>
    <row r="97" spans="1:5" x14ac:dyDescent="0.3">
      <c r="A97" s="76" t="s">
        <v>188</v>
      </c>
      <c r="B97" s="129">
        <v>120</v>
      </c>
      <c r="C97" s="129">
        <v>120</v>
      </c>
      <c r="D97" s="129"/>
      <c r="E97" s="117">
        <v>120</v>
      </c>
    </row>
    <row r="98" spans="1:5" x14ac:dyDescent="0.3">
      <c r="A98" s="76" t="s">
        <v>189</v>
      </c>
      <c r="B98" s="129">
        <v>41.78</v>
      </c>
      <c r="C98" s="129">
        <v>41.78</v>
      </c>
      <c r="D98" s="129"/>
      <c r="E98" s="117">
        <v>125</v>
      </c>
    </row>
    <row r="99" spans="1:5" x14ac:dyDescent="0.3">
      <c r="A99" s="76" t="s">
        <v>406</v>
      </c>
      <c r="B99" s="129">
        <v>600</v>
      </c>
      <c r="C99" s="129">
        <v>600</v>
      </c>
      <c r="E99" s="117"/>
    </row>
    <row r="100" spans="1:5" x14ac:dyDescent="0.3">
      <c r="A100" s="76" t="s">
        <v>498</v>
      </c>
      <c r="B100" s="129">
        <v>500</v>
      </c>
      <c r="C100" s="129">
        <v>500</v>
      </c>
      <c r="E100" s="117"/>
    </row>
    <row r="101" spans="1:5" x14ac:dyDescent="0.3">
      <c r="A101" s="76"/>
      <c r="B101" s="129"/>
      <c r="C101" s="129"/>
      <c r="E101" s="117"/>
    </row>
    <row r="102" spans="1:5" x14ac:dyDescent="0.3">
      <c r="A102" s="114" t="s">
        <v>190</v>
      </c>
      <c r="B102" s="129"/>
      <c r="C102" s="129"/>
      <c r="D102" s="129"/>
      <c r="E102" s="117"/>
    </row>
    <row r="103" spans="1:5" x14ac:dyDescent="0.3">
      <c r="A103" s="76" t="s">
        <v>331</v>
      </c>
      <c r="B103" s="129">
        <v>161.26</v>
      </c>
      <c r="C103" s="129">
        <v>134.38</v>
      </c>
      <c r="D103" s="129">
        <v>26.88</v>
      </c>
      <c r="E103" s="117">
        <v>250</v>
      </c>
    </row>
    <row r="104" spans="1:5" x14ac:dyDescent="0.3">
      <c r="A104" s="76" t="s">
        <v>192</v>
      </c>
      <c r="B104" s="129">
        <v>240</v>
      </c>
      <c r="C104" s="129">
        <v>200</v>
      </c>
      <c r="D104" s="129">
        <v>40</v>
      </c>
      <c r="E104" s="117">
        <v>250</v>
      </c>
    </row>
    <row r="105" spans="1:5" x14ac:dyDescent="0.3">
      <c r="A105" s="76" t="s">
        <v>330</v>
      </c>
      <c r="B105" s="129">
        <v>30</v>
      </c>
      <c r="C105" s="129">
        <v>25</v>
      </c>
      <c r="D105" s="129">
        <v>5</v>
      </c>
      <c r="E105" s="117"/>
    </row>
    <row r="106" spans="1:5" x14ac:dyDescent="0.3">
      <c r="A106" s="76" t="s">
        <v>193</v>
      </c>
      <c r="B106" s="129">
        <v>171.49</v>
      </c>
      <c r="C106" s="129">
        <v>142.88999999999999</v>
      </c>
      <c r="D106" s="129">
        <v>28.6</v>
      </c>
      <c r="E106" s="117">
        <v>200</v>
      </c>
    </row>
    <row r="107" spans="1:5" x14ac:dyDescent="0.3">
      <c r="A107" s="76" t="s">
        <v>194</v>
      </c>
      <c r="B107" s="129">
        <v>500</v>
      </c>
      <c r="C107" s="129">
        <v>500</v>
      </c>
      <c r="D107" s="129"/>
      <c r="E107" s="117">
        <v>500</v>
      </c>
    </row>
    <row r="108" spans="1:5" x14ac:dyDescent="0.3">
      <c r="A108" s="76" t="s">
        <v>195</v>
      </c>
      <c r="B108" s="129">
        <v>96</v>
      </c>
      <c r="C108" s="129">
        <v>80</v>
      </c>
      <c r="D108" s="129">
        <v>16</v>
      </c>
      <c r="E108" s="117">
        <v>200</v>
      </c>
    </row>
    <row r="109" spans="1:5" x14ac:dyDescent="0.3">
      <c r="E109" s="117"/>
    </row>
    <row r="110" spans="1:5" x14ac:dyDescent="0.3">
      <c r="A110" s="114" t="s">
        <v>196</v>
      </c>
      <c r="B110" s="129"/>
      <c r="C110" s="129"/>
      <c r="D110" s="129"/>
      <c r="E110" s="117"/>
    </row>
    <row r="111" spans="1:5" x14ac:dyDescent="0.3">
      <c r="A111" s="76" t="s">
        <v>197</v>
      </c>
      <c r="B111" s="129">
        <v>2352</v>
      </c>
      <c r="C111" s="129">
        <v>1960</v>
      </c>
      <c r="D111" s="129">
        <v>392</v>
      </c>
      <c r="E111" s="117">
        <v>1620</v>
      </c>
    </row>
    <row r="112" spans="1:5" x14ac:dyDescent="0.3">
      <c r="A112" s="76" t="s">
        <v>198</v>
      </c>
      <c r="B112" s="129"/>
      <c r="C112" s="129"/>
      <c r="D112" s="129"/>
      <c r="E112" s="117"/>
    </row>
    <row r="113" spans="1:5" x14ac:dyDescent="0.3">
      <c r="A113" s="76" t="s">
        <v>199</v>
      </c>
      <c r="B113" s="129">
        <v>5032.5</v>
      </c>
      <c r="C113" s="129">
        <v>5032.5</v>
      </c>
      <c r="D113" s="129"/>
      <c r="E113" s="117">
        <v>5032.5</v>
      </c>
    </row>
    <row r="114" spans="1:5" x14ac:dyDescent="0.3">
      <c r="A114" s="76" t="s">
        <v>403</v>
      </c>
      <c r="B114" s="129">
        <v>180</v>
      </c>
      <c r="C114" s="129">
        <v>180</v>
      </c>
      <c r="D114" s="129"/>
      <c r="E114" s="117"/>
    </row>
    <row r="115" spans="1:5" x14ac:dyDescent="0.3">
      <c r="A115" s="76" t="s">
        <v>200</v>
      </c>
      <c r="B115" s="129"/>
      <c r="C115" s="129"/>
      <c r="D115" s="129"/>
      <c r="E115" s="117">
        <v>100</v>
      </c>
    </row>
    <row r="116" spans="1:5" x14ac:dyDescent="0.3">
      <c r="A116" s="76" t="s">
        <v>201</v>
      </c>
      <c r="B116" s="129">
        <v>40</v>
      </c>
      <c r="C116" s="129">
        <v>40</v>
      </c>
      <c r="D116" s="129"/>
      <c r="E116" s="117">
        <v>300</v>
      </c>
    </row>
    <row r="117" spans="1:5" x14ac:dyDescent="0.3">
      <c r="A117" s="76" t="s">
        <v>202</v>
      </c>
      <c r="B117" s="129"/>
      <c r="C117" s="129"/>
      <c r="D117" s="129"/>
      <c r="E117" s="117">
        <v>150</v>
      </c>
    </row>
    <row r="118" spans="1:5" x14ac:dyDescent="0.3">
      <c r="A118" s="76" t="s">
        <v>332</v>
      </c>
      <c r="B118" s="129">
        <v>280.04000000000002</v>
      </c>
      <c r="C118" s="129">
        <v>233.37</v>
      </c>
      <c r="D118" s="129">
        <v>46.67</v>
      </c>
      <c r="E118" s="117"/>
    </row>
    <row r="119" spans="1:5" x14ac:dyDescent="0.3">
      <c r="A119" s="76" t="s">
        <v>203</v>
      </c>
      <c r="B119" s="129">
        <v>19.95</v>
      </c>
      <c r="C119" s="129">
        <v>19.95</v>
      </c>
      <c r="D119" s="129"/>
      <c r="E119" s="117">
        <v>250</v>
      </c>
    </row>
    <row r="120" spans="1:5" x14ac:dyDescent="0.3">
      <c r="A120" s="76" t="s">
        <v>204</v>
      </c>
      <c r="B120" s="129"/>
      <c r="C120" s="129"/>
      <c r="D120" s="129"/>
      <c r="E120" s="117">
        <v>200</v>
      </c>
    </row>
    <row r="121" spans="1:5" x14ac:dyDescent="0.3">
      <c r="A121" s="76" t="s">
        <v>205</v>
      </c>
      <c r="B121" s="129">
        <v>80.17</v>
      </c>
      <c r="C121" s="129">
        <v>66.81</v>
      </c>
      <c r="D121" s="129">
        <v>13.36</v>
      </c>
      <c r="E121" s="117">
        <v>200</v>
      </c>
    </row>
    <row r="122" spans="1:5" x14ac:dyDescent="0.3">
      <c r="A122" s="76" t="s">
        <v>206</v>
      </c>
      <c r="B122" s="129"/>
      <c r="C122" s="129"/>
      <c r="D122" s="129"/>
      <c r="E122" s="117">
        <v>100</v>
      </c>
    </row>
    <row r="123" spans="1:5" x14ac:dyDescent="0.3">
      <c r="A123" s="76" t="s">
        <v>207</v>
      </c>
      <c r="B123" s="129">
        <v>250</v>
      </c>
      <c r="C123" s="129">
        <v>250</v>
      </c>
      <c r="D123" s="129"/>
      <c r="E123" s="117">
        <v>300</v>
      </c>
    </row>
    <row r="124" spans="1:5" x14ac:dyDescent="0.3">
      <c r="E124" s="117"/>
    </row>
    <row r="125" spans="1:5" x14ac:dyDescent="0.3">
      <c r="A125" s="114" t="s">
        <v>208</v>
      </c>
      <c r="B125" s="129"/>
      <c r="C125" s="129"/>
      <c r="D125" s="129"/>
      <c r="E125" s="117"/>
    </row>
    <row r="126" spans="1:5" x14ac:dyDescent="0.3">
      <c r="A126" s="76" t="s">
        <v>209</v>
      </c>
      <c r="B126" s="129"/>
      <c r="C126" s="129"/>
      <c r="D126" s="129"/>
      <c r="E126" s="117">
        <v>300</v>
      </c>
    </row>
    <row r="127" spans="1:5" x14ac:dyDescent="0.3">
      <c r="A127" s="76" t="s">
        <v>401</v>
      </c>
      <c r="B127" s="129">
        <v>115</v>
      </c>
      <c r="C127" s="129">
        <v>115</v>
      </c>
      <c r="D127" s="129"/>
      <c r="E127" s="117"/>
    </row>
    <row r="128" spans="1:5" x14ac:dyDescent="0.3">
      <c r="A128" s="76"/>
      <c r="B128" s="129"/>
      <c r="C128" s="129"/>
      <c r="D128" s="129"/>
      <c r="E128" s="117"/>
    </row>
    <row r="129" spans="1:5" x14ac:dyDescent="0.3">
      <c r="A129" s="114" t="s">
        <v>210</v>
      </c>
      <c r="B129" s="129"/>
      <c r="C129" s="129"/>
      <c r="D129" s="129"/>
      <c r="E129" s="117"/>
    </row>
    <row r="130" spans="1:5" x14ac:dyDescent="0.3">
      <c r="A130" s="76" t="s">
        <v>211</v>
      </c>
      <c r="B130" s="129"/>
      <c r="C130" s="129"/>
      <c r="D130" s="129"/>
      <c r="E130" s="117">
        <v>100</v>
      </c>
    </row>
    <row r="131" spans="1:5" x14ac:dyDescent="0.3">
      <c r="A131" s="76" t="s">
        <v>212</v>
      </c>
      <c r="B131" s="129"/>
      <c r="C131" s="129"/>
      <c r="D131" s="129"/>
      <c r="E131" s="117">
        <v>200</v>
      </c>
    </row>
    <row r="132" spans="1:5" x14ac:dyDescent="0.3">
      <c r="A132" s="76" t="s">
        <v>213</v>
      </c>
      <c r="B132" s="129">
        <v>16.100000000000001</v>
      </c>
      <c r="C132" s="129">
        <v>16.100000000000001</v>
      </c>
      <c r="D132" s="129"/>
      <c r="E132" s="117"/>
    </row>
    <row r="133" spans="1:5" x14ac:dyDescent="0.3">
      <c r="A133" s="76" t="s">
        <v>214</v>
      </c>
      <c r="B133" s="129"/>
      <c r="C133" s="129"/>
      <c r="D133" s="129"/>
      <c r="E133" s="117">
        <v>500</v>
      </c>
    </row>
    <row r="134" spans="1:5" x14ac:dyDescent="0.3">
      <c r="A134" s="76" t="s">
        <v>215</v>
      </c>
      <c r="B134" s="129"/>
      <c r="C134" s="129"/>
      <c r="D134" s="129"/>
      <c r="E134" s="117"/>
    </row>
    <row r="135" spans="1:5" x14ac:dyDescent="0.3">
      <c r="A135" s="76" t="s">
        <v>216</v>
      </c>
      <c r="B135" s="129"/>
      <c r="C135" s="129"/>
      <c r="D135" s="129"/>
      <c r="E135" s="117"/>
    </row>
    <row r="136" spans="1:5" x14ac:dyDescent="0.3">
      <c r="A136" s="76" t="s">
        <v>217</v>
      </c>
      <c r="B136" s="129">
        <v>37.56</v>
      </c>
      <c r="C136" s="129">
        <v>37.56</v>
      </c>
      <c r="D136" s="129"/>
      <c r="E136" s="117">
        <v>100</v>
      </c>
    </row>
    <row r="137" spans="1:5" x14ac:dyDescent="0.3">
      <c r="A137" s="76" t="s">
        <v>218</v>
      </c>
      <c r="B137" s="129"/>
      <c r="C137" s="129"/>
      <c r="D137" s="129"/>
      <c r="E137" s="117"/>
    </row>
    <row r="138" spans="1:5" x14ac:dyDescent="0.3">
      <c r="A138" s="76" t="s">
        <v>219</v>
      </c>
      <c r="B138" s="129"/>
      <c r="C138" s="129"/>
      <c r="D138" s="129"/>
      <c r="E138" s="117">
        <v>100</v>
      </c>
    </row>
    <row r="139" spans="1:5" x14ac:dyDescent="0.3">
      <c r="A139" s="76" t="s">
        <v>220</v>
      </c>
      <c r="B139" s="129"/>
      <c r="C139" s="129"/>
      <c r="D139" s="129"/>
      <c r="E139" s="117">
        <v>50</v>
      </c>
    </row>
    <row r="140" spans="1:5" x14ac:dyDescent="0.3">
      <c r="A140" s="76" t="s">
        <v>221</v>
      </c>
      <c r="B140" s="129">
        <v>1188</v>
      </c>
      <c r="C140" s="129">
        <v>1188</v>
      </c>
      <c r="D140" s="129"/>
      <c r="E140" s="117">
        <v>200</v>
      </c>
    </row>
    <row r="141" spans="1:5" x14ac:dyDescent="0.3">
      <c r="A141" s="76" t="s">
        <v>404</v>
      </c>
      <c r="B141" s="129">
        <v>438.3</v>
      </c>
      <c r="C141" s="129">
        <v>365.25</v>
      </c>
      <c r="D141" s="107">
        <v>73.05</v>
      </c>
      <c r="E141" s="117"/>
    </row>
    <row r="142" spans="1:5" x14ac:dyDescent="0.3">
      <c r="A142" s="76" t="s">
        <v>222</v>
      </c>
      <c r="B142" s="129"/>
      <c r="C142" s="129"/>
      <c r="D142" s="129"/>
      <c r="E142" s="117">
        <v>1000</v>
      </c>
    </row>
    <row r="143" spans="1:5" x14ac:dyDescent="0.3">
      <c r="A143" s="76" t="s">
        <v>223</v>
      </c>
      <c r="B143" s="129"/>
      <c r="C143" s="129"/>
      <c r="D143" s="129"/>
      <c r="E143" s="117">
        <v>600</v>
      </c>
    </row>
    <row r="144" spans="1:5" x14ac:dyDescent="0.3">
      <c r="A144" s="76" t="s">
        <v>30</v>
      </c>
      <c r="B144" s="129"/>
      <c r="C144" s="129"/>
      <c r="D144" s="129"/>
      <c r="E144" s="117">
        <v>3000</v>
      </c>
    </row>
    <row r="145" spans="1:8" x14ac:dyDescent="0.3">
      <c r="A145" s="76" t="s">
        <v>224</v>
      </c>
      <c r="B145" s="129"/>
      <c r="C145" s="129"/>
      <c r="D145" s="129"/>
      <c r="E145" s="117">
        <v>100</v>
      </c>
    </row>
    <row r="146" spans="1:8" x14ac:dyDescent="0.3">
      <c r="A146" s="76" t="s">
        <v>225</v>
      </c>
      <c r="B146" s="129">
        <v>294.89999999999998</v>
      </c>
      <c r="C146" s="129">
        <v>249.25</v>
      </c>
      <c r="D146" s="129">
        <v>45.65</v>
      </c>
      <c r="E146" s="180">
        <v>100</v>
      </c>
    </row>
    <row r="147" spans="1:8" x14ac:dyDescent="0.3">
      <c r="A147" s="76" t="s">
        <v>407</v>
      </c>
      <c r="B147" s="129">
        <v>199.95</v>
      </c>
      <c r="C147" s="129">
        <v>199.95</v>
      </c>
      <c r="D147" s="129"/>
      <c r="E147" s="117"/>
    </row>
    <row r="148" spans="1:8" x14ac:dyDescent="0.3">
      <c r="A148" s="76" t="s">
        <v>246</v>
      </c>
      <c r="B148" s="129">
        <v>3258</v>
      </c>
      <c r="C148" s="129">
        <v>2715</v>
      </c>
      <c r="D148" s="129">
        <v>543</v>
      </c>
      <c r="E148" s="117"/>
    </row>
    <row r="149" spans="1:8" x14ac:dyDescent="0.3">
      <c r="A149" s="76" t="s">
        <v>226</v>
      </c>
      <c r="B149" s="129"/>
      <c r="C149" s="129"/>
      <c r="D149" s="129"/>
      <c r="E149" s="117">
        <v>100</v>
      </c>
    </row>
    <row r="150" spans="1:8" x14ac:dyDescent="0.3">
      <c r="A150" s="76" t="s">
        <v>227</v>
      </c>
      <c r="B150" s="129">
        <v>1400</v>
      </c>
      <c r="C150" s="129">
        <v>1400</v>
      </c>
      <c r="D150" s="129"/>
      <c r="E150" s="117">
        <v>250</v>
      </c>
      <c r="H150" s="166"/>
    </row>
    <row r="151" spans="1:8" x14ac:dyDescent="0.3">
      <c r="A151" s="76" t="s">
        <v>228</v>
      </c>
      <c r="B151" s="129"/>
      <c r="C151" s="129"/>
      <c r="D151" s="129"/>
      <c r="E151" s="117">
        <v>100</v>
      </c>
    </row>
    <row r="152" spans="1:8" x14ac:dyDescent="0.3">
      <c r="A152" s="171" t="s">
        <v>354</v>
      </c>
      <c r="B152" s="172">
        <v>20000</v>
      </c>
      <c r="C152" s="172">
        <v>20000</v>
      </c>
      <c r="D152" s="129"/>
      <c r="E152" s="117"/>
    </row>
    <row r="153" spans="1:8" x14ac:dyDescent="0.3">
      <c r="A153" s="114" t="s">
        <v>294</v>
      </c>
      <c r="B153" s="156">
        <f>SUM(B52:B152)</f>
        <v>65694.799999999988</v>
      </c>
      <c r="C153" s="156">
        <f t="shared" ref="C153:E153" si="0">SUM(C52:C152)</f>
        <v>64191.849999999991</v>
      </c>
      <c r="D153" s="156">
        <f t="shared" si="0"/>
        <v>1502.9499999999998</v>
      </c>
      <c r="E153" s="156">
        <f t="shared" si="0"/>
        <v>45037.5</v>
      </c>
    </row>
    <row r="154" spans="1:8" x14ac:dyDescent="0.3">
      <c r="A154" s="114"/>
      <c r="B154" s="156"/>
      <c r="C154" s="156"/>
      <c r="D154" s="156"/>
      <c r="E154" s="156"/>
    </row>
    <row r="155" spans="1:8" x14ac:dyDescent="0.3">
      <c r="A155" s="114"/>
      <c r="B155" s="156"/>
      <c r="C155" s="156"/>
      <c r="D155" s="156"/>
      <c r="E155" s="156"/>
    </row>
    <row r="156" spans="1:8" x14ac:dyDescent="0.3">
      <c r="A156" s="76"/>
      <c r="B156" s="129"/>
      <c r="C156" s="129"/>
      <c r="D156" s="129"/>
      <c r="E156" s="183"/>
    </row>
    <row r="157" spans="1:8" x14ac:dyDescent="0.3">
      <c r="A157" s="76"/>
      <c r="B157" s="129"/>
      <c r="C157" s="129"/>
      <c r="D157" s="129"/>
      <c r="E157" s="76"/>
    </row>
    <row r="158" spans="1:8" x14ac:dyDescent="0.3">
      <c r="A158" s="114" t="s">
        <v>229</v>
      </c>
      <c r="B158" s="129"/>
      <c r="C158" s="129"/>
      <c r="D158" s="129"/>
      <c r="E158" s="184"/>
    </row>
    <row r="159" spans="1:8" x14ac:dyDescent="0.3">
      <c r="A159" s="76" t="s">
        <v>31</v>
      </c>
      <c r="B159" s="129">
        <v>356.31</v>
      </c>
      <c r="C159" s="129">
        <v>356.31</v>
      </c>
      <c r="D159" s="129"/>
      <c r="E159" s="117">
        <v>200</v>
      </c>
    </row>
    <row r="160" spans="1:8" x14ac:dyDescent="0.3">
      <c r="A160" s="76" t="s">
        <v>231</v>
      </c>
      <c r="B160" s="129">
        <v>209.25</v>
      </c>
      <c r="C160" s="129">
        <v>209.25</v>
      </c>
      <c r="D160" s="129"/>
      <c r="E160" s="117"/>
    </row>
    <row r="161" spans="1:5" x14ac:dyDescent="0.3">
      <c r="A161" s="76" t="s">
        <v>252</v>
      </c>
      <c r="B161" s="129">
        <v>1000</v>
      </c>
      <c r="C161" s="129">
        <v>1000</v>
      </c>
      <c r="D161" s="129"/>
      <c r="E161" s="117"/>
    </row>
    <row r="162" spans="1:5" x14ac:dyDescent="0.3">
      <c r="A162" s="76" t="s">
        <v>527</v>
      </c>
      <c r="B162" s="129">
        <v>123.54</v>
      </c>
      <c r="C162" s="129">
        <v>123.54</v>
      </c>
      <c r="D162" s="129"/>
      <c r="E162" s="117"/>
    </row>
    <row r="163" spans="1:5" x14ac:dyDescent="0.3">
      <c r="A163" s="76" t="s">
        <v>402</v>
      </c>
      <c r="E163" s="77"/>
    </row>
    <row r="164" spans="1:5" x14ac:dyDescent="0.3">
      <c r="A164" s="76" t="s">
        <v>232</v>
      </c>
      <c r="B164" s="129"/>
      <c r="C164" s="129"/>
      <c r="D164" s="129"/>
      <c r="E164" s="117"/>
    </row>
    <row r="165" spans="1:5" x14ac:dyDescent="0.3">
      <c r="A165" s="76" t="s">
        <v>14</v>
      </c>
      <c r="B165" s="129"/>
      <c r="C165" s="129"/>
      <c r="D165" s="129"/>
      <c r="E165" s="117"/>
    </row>
    <row r="166" spans="1:5" x14ac:dyDescent="0.3">
      <c r="A166" s="76" t="s">
        <v>233</v>
      </c>
      <c r="B166" s="129"/>
      <c r="C166" s="129"/>
      <c r="D166" s="129"/>
      <c r="E166" s="117"/>
    </row>
    <row r="167" spans="1:5" x14ac:dyDescent="0.3">
      <c r="A167" s="76" t="s">
        <v>234</v>
      </c>
      <c r="B167" s="129"/>
      <c r="C167" s="129"/>
      <c r="D167" s="129"/>
      <c r="E167" s="117"/>
    </row>
    <row r="168" spans="1:5" x14ac:dyDescent="0.3">
      <c r="A168" s="76" t="s">
        <v>235</v>
      </c>
      <c r="B168" s="129">
        <v>531.34</v>
      </c>
      <c r="C168" s="129">
        <v>531.34</v>
      </c>
      <c r="D168" s="129"/>
      <c r="E168" s="117"/>
    </row>
    <row r="169" spans="1:5" x14ac:dyDescent="0.3">
      <c r="A169" s="76" t="s">
        <v>248</v>
      </c>
      <c r="B169" s="129">
        <v>1014.73</v>
      </c>
      <c r="C169" s="129">
        <v>956.41</v>
      </c>
      <c r="D169" s="129">
        <v>58.32</v>
      </c>
      <c r="E169" s="117"/>
    </row>
    <row r="170" spans="1:5" x14ac:dyDescent="0.3">
      <c r="A170" s="76" t="s">
        <v>329</v>
      </c>
      <c r="B170" s="129">
        <v>2850</v>
      </c>
      <c r="C170" s="129">
        <v>2850</v>
      </c>
      <c r="D170" s="129"/>
      <c r="E170" s="117"/>
    </row>
    <row r="171" spans="1:5" x14ac:dyDescent="0.3">
      <c r="A171" s="76" t="s">
        <v>412</v>
      </c>
      <c r="B171" s="129">
        <v>188.84</v>
      </c>
      <c r="C171" s="129">
        <v>188.84</v>
      </c>
      <c r="D171" s="129"/>
      <c r="E171" s="117"/>
    </row>
    <row r="172" spans="1:5" x14ac:dyDescent="0.3">
      <c r="A172" s="76" t="s">
        <v>236</v>
      </c>
      <c r="B172" s="129"/>
      <c r="C172" s="129"/>
      <c r="D172" s="129"/>
      <c r="E172" s="117"/>
    </row>
    <row r="173" spans="1:5" x14ac:dyDescent="0.3">
      <c r="A173" s="76" t="s">
        <v>247</v>
      </c>
      <c r="B173" s="129">
        <v>130.44999999999999</v>
      </c>
      <c r="C173" s="129">
        <v>130.44999999999999</v>
      </c>
      <c r="D173" s="129"/>
      <c r="E173" s="117"/>
    </row>
    <row r="174" spans="1:5" x14ac:dyDescent="0.3">
      <c r="A174" s="76" t="s">
        <v>251</v>
      </c>
      <c r="B174" s="129">
        <v>34.200000000000003</v>
      </c>
      <c r="C174" s="129">
        <v>34.200000000000003</v>
      </c>
      <c r="D174" s="129"/>
      <c r="E174" s="117"/>
    </row>
    <row r="175" spans="1:5" x14ac:dyDescent="0.3">
      <c r="A175" s="76"/>
      <c r="B175" s="129"/>
      <c r="C175" s="129"/>
      <c r="D175" s="129"/>
      <c r="E175" s="117"/>
    </row>
    <row r="176" spans="1:5" x14ac:dyDescent="0.3">
      <c r="A176" s="76"/>
      <c r="B176" s="129"/>
      <c r="C176" s="107"/>
      <c r="D176" s="107"/>
      <c r="E176" s="117"/>
    </row>
    <row r="177" spans="1:5" x14ac:dyDescent="0.3">
      <c r="A177" s="98" t="s">
        <v>297</v>
      </c>
      <c r="B177" s="156">
        <f>SUM(B153:B174)</f>
        <v>72133.459999999963</v>
      </c>
      <c r="C177" s="156">
        <f t="shared" ref="C177:E177" si="1">SUM(C153:C174)</f>
        <v>70572.189999999973</v>
      </c>
      <c r="D177" s="156">
        <f t="shared" si="1"/>
        <v>1561.2699999999998</v>
      </c>
      <c r="E177" s="156">
        <f t="shared" si="1"/>
        <v>45237.5</v>
      </c>
    </row>
    <row r="178" spans="1:5" x14ac:dyDescent="0.3">
      <c r="A178" s="107"/>
      <c r="B178" s="107"/>
      <c r="C178" s="107"/>
      <c r="D178" s="107"/>
    </row>
    <row r="179" spans="1:5" x14ac:dyDescent="0.3">
      <c r="A179" s="107"/>
      <c r="B179" s="107"/>
      <c r="C179" s="107"/>
      <c r="D179" s="157" t="s">
        <v>296</v>
      </c>
      <c r="E179" s="151">
        <v>45238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B08D7-1B0A-4E9A-92C1-AF92AAB86B90}">
  <dimension ref="A1:F70"/>
  <sheetViews>
    <sheetView workbookViewId="0">
      <selection activeCell="B23" sqref="B23"/>
    </sheetView>
  </sheetViews>
  <sheetFormatPr defaultRowHeight="14.4" x14ac:dyDescent="0.3"/>
  <cols>
    <col min="1" max="1" width="51.88671875" customWidth="1"/>
    <col min="2" max="2" width="12" customWidth="1"/>
    <col min="3" max="3" width="21.109375" customWidth="1"/>
    <col min="6" max="6" width="10.109375" bestFit="1" customWidth="1"/>
  </cols>
  <sheetData>
    <row r="1" spans="1:3" x14ac:dyDescent="0.3">
      <c r="A1" s="1" t="s">
        <v>39</v>
      </c>
      <c r="B1" s="2"/>
    </row>
    <row r="2" spans="1:3" x14ac:dyDescent="0.3">
      <c r="A2" s="3">
        <v>45444</v>
      </c>
      <c r="B2" s="2"/>
    </row>
    <row r="3" spans="1:3" x14ac:dyDescent="0.3">
      <c r="A3" s="16" t="s">
        <v>0</v>
      </c>
      <c r="B3" s="4" t="s">
        <v>1</v>
      </c>
      <c r="C3" s="5" t="s">
        <v>2</v>
      </c>
    </row>
    <row r="4" spans="1:3" x14ac:dyDescent="0.3">
      <c r="A4" s="45" t="s">
        <v>90</v>
      </c>
      <c r="B4" s="7">
        <v>990.98</v>
      </c>
      <c r="C4" s="8" t="s">
        <v>101</v>
      </c>
    </row>
    <row r="5" spans="1:3" x14ac:dyDescent="0.3">
      <c r="A5" s="45" t="s">
        <v>106</v>
      </c>
      <c r="B5" s="7">
        <v>1000</v>
      </c>
      <c r="C5" s="8" t="s">
        <v>105</v>
      </c>
    </row>
    <row r="6" spans="1:3" x14ac:dyDescent="0.3">
      <c r="A6" s="45" t="s">
        <v>107</v>
      </c>
      <c r="B6" s="7">
        <v>183</v>
      </c>
      <c r="C6" s="8" t="s">
        <v>31</v>
      </c>
    </row>
    <row r="7" spans="1:3" x14ac:dyDescent="0.3">
      <c r="A7" s="46"/>
      <c r="B7" s="68">
        <f>SUM(B4:B6)</f>
        <v>2173.98</v>
      </c>
      <c r="C7" s="8"/>
    </row>
    <row r="8" spans="1:3" x14ac:dyDescent="0.3">
      <c r="A8" s="13"/>
      <c r="B8" s="14"/>
      <c r="C8" s="15"/>
    </row>
    <row r="9" spans="1:3" x14ac:dyDescent="0.3">
      <c r="A9" s="16" t="s">
        <v>4</v>
      </c>
      <c r="B9" s="17"/>
      <c r="C9" s="11"/>
    </row>
    <row r="10" spans="1:3" x14ac:dyDescent="0.3">
      <c r="A10" s="11" t="s">
        <v>93</v>
      </c>
      <c r="B10" s="17">
        <v>587.4</v>
      </c>
      <c r="C10" s="11" t="s">
        <v>3</v>
      </c>
    </row>
    <row r="11" spans="1:3" x14ac:dyDescent="0.3">
      <c r="A11" s="11" t="s">
        <v>94</v>
      </c>
      <c r="B11" s="17">
        <v>1068</v>
      </c>
      <c r="C11" s="11" t="s">
        <v>3</v>
      </c>
    </row>
    <row r="12" spans="1:3" x14ac:dyDescent="0.3">
      <c r="A12" s="11" t="s">
        <v>88</v>
      </c>
      <c r="B12" s="9">
        <v>500</v>
      </c>
      <c r="C12" s="11" t="s">
        <v>41</v>
      </c>
    </row>
    <row r="13" spans="1:3" x14ac:dyDescent="0.3">
      <c r="A13" s="11" t="s">
        <v>89</v>
      </c>
      <c r="B13" s="9">
        <v>160</v>
      </c>
      <c r="C13" s="11" t="s">
        <v>3</v>
      </c>
    </row>
    <row r="14" spans="1:3" x14ac:dyDescent="0.3">
      <c r="A14" s="11" t="s">
        <v>91</v>
      </c>
      <c r="B14" s="9">
        <v>34.200000000000003</v>
      </c>
      <c r="C14" s="11" t="s">
        <v>100</v>
      </c>
    </row>
    <row r="15" spans="1:3" x14ac:dyDescent="0.3">
      <c r="A15" s="11" t="s">
        <v>92</v>
      </c>
      <c r="B15" s="18">
        <v>40</v>
      </c>
      <c r="C15" s="8" t="s">
        <v>41</v>
      </c>
    </row>
    <row r="16" spans="1:3" x14ac:dyDescent="0.3">
      <c r="A16" s="11" t="s">
        <v>97</v>
      </c>
      <c r="B16" s="18">
        <v>1296</v>
      </c>
      <c r="C16" s="8" t="s">
        <v>3</v>
      </c>
    </row>
    <row r="17" spans="1:6" x14ac:dyDescent="0.3">
      <c r="A17" s="11" t="s">
        <v>98</v>
      </c>
      <c r="B17" s="18">
        <v>50</v>
      </c>
      <c r="C17" s="8" t="s">
        <v>3</v>
      </c>
    </row>
    <row r="18" spans="1:6" x14ac:dyDescent="0.3">
      <c r="A18" s="11" t="s">
        <v>5</v>
      </c>
      <c r="B18" s="18">
        <v>1231.5899999999999</v>
      </c>
      <c r="C18" s="11" t="s">
        <v>3</v>
      </c>
      <c r="F18" s="19"/>
    </row>
    <row r="19" spans="1:6" x14ac:dyDescent="0.3">
      <c r="A19" s="11" t="s">
        <v>6</v>
      </c>
      <c r="B19" s="18">
        <v>14.4</v>
      </c>
      <c r="C19" s="11" t="s">
        <v>3</v>
      </c>
      <c r="F19" s="19"/>
    </row>
    <row r="20" spans="1:6" x14ac:dyDescent="0.3">
      <c r="A20" s="11" t="s">
        <v>7</v>
      </c>
      <c r="B20" s="18">
        <v>35</v>
      </c>
      <c r="C20" s="8" t="s">
        <v>3</v>
      </c>
    </row>
    <row r="21" spans="1:6" x14ac:dyDescent="0.3">
      <c r="A21" s="11" t="s">
        <v>86</v>
      </c>
      <c r="B21" s="18">
        <v>15.59</v>
      </c>
      <c r="C21" s="8" t="s">
        <v>3</v>
      </c>
    </row>
    <row r="22" spans="1:6" x14ac:dyDescent="0.3">
      <c r="A22" s="11" t="s">
        <v>99</v>
      </c>
      <c r="B22" s="18">
        <v>431.67</v>
      </c>
      <c r="C22" s="8" t="s">
        <v>3</v>
      </c>
    </row>
    <row r="23" spans="1:6" x14ac:dyDescent="0.3">
      <c r="A23" s="11" t="s">
        <v>87</v>
      </c>
      <c r="B23" s="18">
        <v>825</v>
      </c>
      <c r="C23" s="8" t="s">
        <v>3</v>
      </c>
    </row>
    <row r="24" spans="1:6" x14ac:dyDescent="0.3">
      <c r="A24" s="44" t="s">
        <v>103</v>
      </c>
      <c r="B24" s="18">
        <v>98.31</v>
      </c>
      <c r="C24" s="8" t="s">
        <v>108</v>
      </c>
    </row>
    <row r="25" spans="1:6" x14ac:dyDescent="0.3">
      <c r="A25" s="44" t="s">
        <v>104</v>
      </c>
      <c r="B25" s="20">
        <v>58.2</v>
      </c>
      <c r="C25" s="8" t="s">
        <v>105</v>
      </c>
    </row>
    <row r="26" spans="1:6" x14ac:dyDescent="0.3">
      <c r="A26" s="21"/>
      <c r="B26" s="65">
        <f>SUM(B10:B25)</f>
        <v>6445.36</v>
      </c>
    </row>
    <row r="27" spans="1:6" ht="15" thickBot="1" x14ac:dyDescent="0.35">
      <c r="B27" s="22"/>
    </row>
    <row r="28" spans="1:6" ht="15" thickBot="1" x14ac:dyDescent="0.35">
      <c r="A28" s="55" t="s">
        <v>102</v>
      </c>
      <c r="B28" s="23"/>
      <c r="C28" s="24"/>
    </row>
    <row r="29" spans="1:6" ht="15" thickBot="1" x14ac:dyDescent="0.35">
      <c r="A29" s="25" t="s">
        <v>9</v>
      </c>
      <c r="B29" s="67">
        <v>19167.099999999999</v>
      </c>
      <c r="C29" s="24"/>
    </row>
    <row r="30" spans="1:6" ht="15" thickBot="1" x14ac:dyDescent="0.35">
      <c r="A30" s="58" t="s">
        <v>10</v>
      </c>
      <c r="B30" s="56">
        <v>239.61</v>
      </c>
      <c r="C30" s="24"/>
    </row>
    <row r="31" spans="1:6" ht="15" thickBot="1" x14ac:dyDescent="0.35">
      <c r="A31" s="50" t="s">
        <v>11</v>
      </c>
      <c r="B31" s="57">
        <f>SUM(B29:B30)</f>
        <v>19406.71</v>
      </c>
      <c r="C31" s="24"/>
    </row>
    <row r="32" spans="1:6" ht="15" thickBot="1" x14ac:dyDescent="0.35">
      <c r="A32" s="52"/>
      <c r="B32" s="26"/>
      <c r="C32" s="24"/>
    </row>
    <row r="33" spans="1:6" ht="15" thickBot="1" x14ac:dyDescent="0.35">
      <c r="A33" s="27" t="s">
        <v>54</v>
      </c>
      <c r="C33" s="24"/>
    </row>
    <row r="34" spans="1:6" ht="15" thickBot="1" x14ac:dyDescent="0.35">
      <c r="A34" s="27" t="s">
        <v>12</v>
      </c>
      <c r="B34" s="28">
        <v>102624.53</v>
      </c>
      <c r="C34" s="24"/>
    </row>
    <row r="35" spans="1:6" x14ac:dyDescent="0.3">
      <c r="A35" s="53"/>
      <c r="B35" s="2"/>
      <c r="C35" s="29"/>
    </row>
    <row r="36" spans="1:6" x14ac:dyDescent="0.3">
      <c r="A36" s="51" t="s">
        <v>13</v>
      </c>
      <c r="B36" s="11"/>
      <c r="C36" s="29"/>
    </row>
    <row r="37" spans="1:6" x14ac:dyDescent="0.3">
      <c r="A37" s="48" t="s">
        <v>14</v>
      </c>
      <c r="B37" s="30">
        <v>754.26</v>
      </c>
      <c r="C37" s="29"/>
    </row>
    <row r="38" spans="1:6" x14ac:dyDescent="0.3">
      <c r="A38" s="49" t="s">
        <v>15</v>
      </c>
      <c r="B38" s="31">
        <v>12482.69</v>
      </c>
      <c r="C38" s="29"/>
    </row>
    <row r="39" spans="1:6" x14ac:dyDescent="0.3">
      <c r="A39" s="49" t="s">
        <v>16</v>
      </c>
      <c r="B39" s="31">
        <v>10265.98</v>
      </c>
      <c r="C39" s="29"/>
      <c r="F39" s="2"/>
    </row>
    <row r="40" spans="1:6" x14ac:dyDescent="0.3">
      <c r="A40" s="48" t="s">
        <v>17</v>
      </c>
      <c r="B40" s="32">
        <v>757.5</v>
      </c>
      <c r="C40" s="33"/>
      <c r="F40" s="2"/>
    </row>
    <row r="41" spans="1:6" x14ac:dyDescent="0.3">
      <c r="A41" s="49" t="s">
        <v>18</v>
      </c>
      <c r="B41" s="34">
        <v>533.09</v>
      </c>
      <c r="C41" s="33"/>
      <c r="F41" s="37"/>
    </row>
    <row r="42" spans="1:6" x14ac:dyDescent="0.3">
      <c r="A42" s="48" t="s">
        <v>19</v>
      </c>
      <c r="B42" s="34">
        <v>531.34</v>
      </c>
      <c r="C42" s="33"/>
      <c r="F42" s="2"/>
    </row>
    <row r="43" spans="1:6" x14ac:dyDescent="0.3">
      <c r="A43" s="48" t="s">
        <v>20</v>
      </c>
      <c r="B43" s="35">
        <v>3964.58</v>
      </c>
      <c r="C43" s="206" t="s">
        <v>21</v>
      </c>
      <c r="D43" s="207"/>
      <c r="E43" s="207"/>
      <c r="F43" s="37"/>
    </row>
    <row r="44" spans="1:6" x14ac:dyDescent="0.3">
      <c r="A44" s="48" t="s">
        <v>22</v>
      </c>
      <c r="B44" s="34">
        <v>0</v>
      </c>
      <c r="C44" s="33"/>
      <c r="F44" s="37"/>
    </row>
    <row r="45" spans="1:6" x14ac:dyDescent="0.3">
      <c r="A45" s="48" t="s">
        <v>23</v>
      </c>
      <c r="B45" s="34">
        <v>199.7</v>
      </c>
      <c r="C45" s="36"/>
      <c r="F45" s="2"/>
    </row>
    <row r="46" spans="1:6" x14ac:dyDescent="0.3">
      <c r="A46" s="48" t="s">
        <v>24</v>
      </c>
      <c r="B46" s="34">
        <v>616</v>
      </c>
      <c r="C46" s="33"/>
      <c r="D46" s="2"/>
      <c r="F46" s="37"/>
    </row>
    <row r="47" spans="1:6" x14ac:dyDescent="0.3">
      <c r="A47" s="48" t="s">
        <v>25</v>
      </c>
      <c r="B47" s="34">
        <v>115.45</v>
      </c>
      <c r="C47" s="33"/>
      <c r="D47" s="37"/>
      <c r="F47" s="2"/>
    </row>
    <row r="48" spans="1:6" x14ac:dyDescent="0.3">
      <c r="A48" s="48" t="s">
        <v>26</v>
      </c>
      <c r="B48" s="34">
        <v>2479.84</v>
      </c>
      <c r="C48" s="33"/>
      <c r="D48" s="37"/>
      <c r="F48" s="2"/>
    </row>
    <row r="49" spans="1:6" x14ac:dyDescent="0.3">
      <c r="A49" s="11" t="s">
        <v>27</v>
      </c>
      <c r="B49" s="34">
        <v>182.28</v>
      </c>
      <c r="C49" s="33"/>
      <c r="D49" s="37"/>
      <c r="F49" s="2"/>
    </row>
    <row r="50" spans="1:6" x14ac:dyDescent="0.3">
      <c r="A50" s="11" t="s">
        <v>28</v>
      </c>
      <c r="B50" s="34">
        <v>240</v>
      </c>
      <c r="C50" s="33" t="s">
        <v>66</v>
      </c>
      <c r="D50" s="37"/>
      <c r="E50" s="37"/>
      <c r="F50" s="37"/>
    </row>
    <row r="51" spans="1:6" x14ac:dyDescent="0.3">
      <c r="A51" s="11" t="s">
        <v>29</v>
      </c>
      <c r="B51" s="34">
        <v>950</v>
      </c>
      <c r="C51" s="33" t="s">
        <v>66</v>
      </c>
      <c r="D51" s="37"/>
      <c r="E51" s="37"/>
      <c r="F51" s="2"/>
    </row>
    <row r="52" spans="1:6" x14ac:dyDescent="0.3">
      <c r="A52" s="11" t="s">
        <v>59</v>
      </c>
      <c r="B52" s="34">
        <v>34.57</v>
      </c>
      <c r="C52" s="33"/>
      <c r="D52" s="37"/>
      <c r="E52" s="37"/>
      <c r="F52" s="2"/>
    </row>
    <row r="53" spans="1:6" x14ac:dyDescent="0.3">
      <c r="A53" s="11" t="s">
        <v>30</v>
      </c>
      <c r="B53" s="34">
        <v>6000</v>
      </c>
      <c r="C53" s="33"/>
      <c r="D53" s="37"/>
    </row>
    <row r="54" spans="1:6" x14ac:dyDescent="0.3">
      <c r="A54" s="11" t="s">
        <v>31</v>
      </c>
      <c r="B54" s="47">
        <v>585</v>
      </c>
      <c r="C54" s="208"/>
      <c r="D54" s="209"/>
      <c r="E54" s="209"/>
      <c r="F54" s="210"/>
    </row>
    <row r="55" spans="1:6" x14ac:dyDescent="0.3">
      <c r="A55" s="11" t="s">
        <v>32</v>
      </c>
      <c r="B55" s="61">
        <v>843.49</v>
      </c>
      <c r="C55" s="38"/>
      <c r="D55" s="38"/>
      <c r="E55" s="38"/>
      <c r="F55" s="38"/>
    </row>
    <row r="56" spans="1:6" x14ac:dyDescent="0.3">
      <c r="A56" s="11" t="s">
        <v>33</v>
      </c>
      <c r="B56" s="62">
        <v>123.54</v>
      </c>
      <c r="C56" s="38"/>
      <c r="D56" s="38"/>
      <c r="E56" s="38"/>
      <c r="F56" s="38"/>
    </row>
    <row r="57" spans="1:6" ht="15" thickBot="1" x14ac:dyDescent="0.35">
      <c r="A57" s="39" t="s">
        <v>34</v>
      </c>
      <c r="B57" s="60">
        <v>33730.15</v>
      </c>
      <c r="C57" s="33"/>
    </row>
    <row r="58" spans="1:6" x14ac:dyDescent="0.3">
      <c r="A58" s="39"/>
      <c r="B58" s="40"/>
      <c r="C58" s="33"/>
    </row>
    <row r="59" spans="1:6" x14ac:dyDescent="0.3">
      <c r="A59" s="1" t="s">
        <v>95</v>
      </c>
      <c r="C59" s="2"/>
    </row>
    <row r="60" spans="1:6" x14ac:dyDescent="0.3">
      <c r="A60" s="1" t="s">
        <v>96</v>
      </c>
    </row>
    <row r="62" spans="1:6" x14ac:dyDescent="0.3">
      <c r="D62" t="s">
        <v>36</v>
      </c>
    </row>
    <row r="63" spans="1:6" x14ac:dyDescent="0.3">
      <c r="A63" s="41" t="s">
        <v>37</v>
      </c>
      <c r="B63" s="6"/>
      <c r="C63" s="21"/>
    </row>
    <row r="64" spans="1:6" x14ac:dyDescent="0.3">
      <c r="A64" s="42" t="s">
        <v>64</v>
      </c>
      <c r="C64" s="43"/>
    </row>
    <row r="65" spans="1:3" x14ac:dyDescent="0.3">
      <c r="A65" s="42" t="s">
        <v>68</v>
      </c>
      <c r="C65" s="43"/>
    </row>
    <row r="66" spans="1:3" x14ac:dyDescent="0.3">
      <c r="A66" s="63" t="s">
        <v>38</v>
      </c>
      <c r="B66" s="10"/>
      <c r="C66" s="8"/>
    </row>
    <row r="67" spans="1:3" x14ac:dyDescent="0.3">
      <c r="A67" s="42"/>
    </row>
    <row r="68" spans="1:3" x14ac:dyDescent="0.3">
      <c r="A68" s="42"/>
    </row>
    <row r="69" spans="1:3" x14ac:dyDescent="0.3">
      <c r="A69" s="42"/>
    </row>
    <row r="70" spans="1:3" x14ac:dyDescent="0.3">
      <c r="A70" s="42"/>
    </row>
  </sheetData>
  <mergeCells count="2">
    <mergeCell ref="C43:E43"/>
    <mergeCell ref="C54:F5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8DDF-3878-4722-B6E9-D297F545EEA2}">
  <dimension ref="A1:P147"/>
  <sheetViews>
    <sheetView workbookViewId="0">
      <selection activeCell="J3" sqref="J3:P38"/>
    </sheetView>
  </sheetViews>
  <sheetFormatPr defaultRowHeight="14.4" x14ac:dyDescent="0.3"/>
  <cols>
    <col min="1" max="1" width="26.88671875" customWidth="1"/>
    <col min="2" max="2" width="10" customWidth="1"/>
    <col min="3" max="3" width="10.44140625" customWidth="1"/>
    <col min="4" max="4" width="7.6640625" customWidth="1"/>
    <col min="5" max="5" width="10" customWidth="1"/>
    <col min="6" max="6" width="1.5546875" customWidth="1"/>
    <col min="8" max="8" width="11.109375" customWidth="1"/>
    <col min="15" max="15" width="10.44140625" bestFit="1" customWidth="1"/>
    <col min="16" max="16" width="15.88671875" customWidth="1"/>
  </cols>
  <sheetData>
    <row r="1" spans="1:16" x14ac:dyDescent="0.3">
      <c r="A1" s="69" t="s">
        <v>293</v>
      </c>
      <c r="B1" s="127"/>
      <c r="C1" s="128"/>
      <c r="D1" s="128"/>
    </row>
    <row r="2" spans="1:16" ht="15" thickBot="1" x14ac:dyDescent="0.35">
      <c r="A2" s="69"/>
      <c r="B2" s="127"/>
      <c r="C2" s="128"/>
      <c r="D2" s="128"/>
    </row>
    <row r="3" spans="1:16" x14ac:dyDescent="0.3">
      <c r="A3" s="70" t="s">
        <v>109</v>
      </c>
      <c r="B3" s="71"/>
      <c r="C3" s="128"/>
      <c r="D3" s="128"/>
      <c r="E3" s="72" t="s">
        <v>110</v>
      </c>
      <c r="F3" s="73"/>
      <c r="G3" s="74" t="s">
        <v>239</v>
      </c>
      <c r="H3" s="75"/>
      <c r="J3" s="114" t="s">
        <v>267</v>
      </c>
      <c r="K3" s="76"/>
      <c r="L3" s="76"/>
      <c r="M3" s="76"/>
      <c r="N3" s="138"/>
      <c r="O3" s="145">
        <v>105081.85</v>
      </c>
      <c r="P3" s="124" t="s">
        <v>270</v>
      </c>
    </row>
    <row r="4" spans="1:16" x14ac:dyDescent="0.3">
      <c r="A4" s="76" t="s">
        <v>111</v>
      </c>
      <c r="B4" s="71"/>
      <c r="C4" s="128"/>
      <c r="D4" s="128"/>
      <c r="E4" s="77"/>
      <c r="F4" s="73"/>
      <c r="G4" s="78" t="s">
        <v>238</v>
      </c>
      <c r="H4" s="79"/>
      <c r="J4" s="76"/>
      <c r="K4" s="76"/>
      <c r="L4" s="76"/>
      <c r="M4" s="76"/>
      <c r="N4" s="138"/>
      <c r="O4" s="106"/>
    </row>
    <row r="5" spans="1:16" x14ac:dyDescent="0.3">
      <c r="A5" s="76" t="s">
        <v>112</v>
      </c>
      <c r="B5" s="71"/>
      <c r="C5" s="128"/>
      <c r="D5" s="128"/>
      <c r="E5" s="77"/>
      <c r="F5" s="73"/>
      <c r="G5" s="78"/>
      <c r="H5" s="79"/>
      <c r="J5" s="76" t="s">
        <v>268</v>
      </c>
      <c r="K5" s="76"/>
      <c r="L5" s="76"/>
      <c r="M5" s="76"/>
      <c r="N5" s="138"/>
      <c r="O5" s="146">
        <f>SUM(H22)</f>
        <v>27646.55</v>
      </c>
    </row>
    <row r="6" spans="1:16" x14ac:dyDescent="0.3">
      <c r="A6" s="76" t="s">
        <v>31</v>
      </c>
      <c r="B6" s="106">
        <v>183</v>
      </c>
      <c r="C6" s="128"/>
      <c r="D6" s="128"/>
      <c r="E6" s="77"/>
      <c r="F6" s="73"/>
      <c r="G6" s="80" t="s">
        <v>113</v>
      </c>
      <c r="H6" s="81">
        <v>18225.73</v>
      </c>
      <c r="J6" s="76"/>
      <c r="K6" s="76"/>
      <c r="L6" s="76"/>
      <c r="M6" s="76"/>
      <c r="N6" s="138"/>
      <c r="O6" s="106">
        <f>SUM(O3:O5)</f>
        <v>132728.4</v>
      </c>
    </row>
    <row r="7" spans="1:16" x14ac:dyDescent="0.3">
      <c r="A7" s="76" t="s">
        <v>250</v>
      </c>
      <c r="B7" s="71">
        <v>1000</v>
      </c>
      <c r="C7" s="128"/>
      <c r="D7" s="128"/>
      <c r="E7" s="77"/>
      <c r="F7" s="73"/>
      <c r="G7" s="82" t="s">
        <v>114</v>
      </c>
      <c r="H7" s="83">
        <f>SUM(H39+H54)</f>
        <v>4806.0600000000004</v>
      </c>
      <c r="J7" s="76"/>
      <c r="K7" s="76"/>
      <c r="L7" s="76"/>
      <c r="M7" s="76"/>
      <c r="N7" s="138"/>
      <c r="O7" s="106"/>
    </row>
    <row r="8" spans="1:16" x14ac:dyDescent="0.3">
      <c r="A8" s="76" t="s">
        <v>115</v>
      </c>
      <c r="B8" s="71"/>
      <c r="C8" s="128"/>
      <c r="D8" s="128"/>
      <c r="E8" s="77"/>
      <c r="F8" s="73"/>
      <c r="G8" s="82" t="s">
        <v>116</v>
      </c>
      <c r="H8" s="84">
        <f>SUM(H34)</f>
        <v>183</v>
      </c>
      <c r="J8" s="76" t="s">
        <v>269</v>
      </c>
      <c r="K8" s="76"/>
      <c r="L8" s="76"/>
      <c r="M8" s="76"/>
      <c r="N8" s="138"/>
      <c r="O8" s="146">
        <f>SUM(H25)</f>
        <v>16261.320000000002</v>
      </c>
    </row>
    <row r="9" spans="1:16" x14ac:dyDescent="0.3">
      <c r="A9" s="76" t="s">
        <v>117</v>
      </c>
      <c r="B9" s="71"/>
      <c r="C9" s="128"/>
      <c r="D9" s="128"/>
      <c r="E9" s="77"/>
      <c r="F9" s="73"/>
      <c r="G9" s="85"/>
      <c r="H9" s="81">
        <f>SUM(H6-H7+H8)</f>
        <v>13602.669999999998</v>
      </c>
      <c r="J9" s="76"/>
      <c r="K9" s="76"/>
      <c r="L9" s="76"/>
      <c r="M9" s="76"/>
      <c r="N9" s="138"/>
      <c r="O9" s="106"/>
    </row>
    <row r="10" spans="1:16" ht="15" thickBot="1" x14ac:dyDescent="0.35">
      <c r="A10" s="76" t="s">
        <v>118</v>
      </c>
      <c r="B10" s="71"/>
      <c r="C10" s="128"/>
      <c r="D10" s="128"/>
      <c r="E10" s="77"/>
      <c r="F10" s="73"/>
      <c r="G10" s="86"/>
      <c r="H10" s="87"/>
      <c r="J10" s="114" t="s">
        <v>265</v>
      </c>
      <c r="K10" s="114"/>
      <c r="L10" s="114"/>
      <c r="M10" s="114"/>
      <c r="N10" s="139"/>
      <c r="O10" s="147">
        <f>SUM(O6-O8)</f>
        <v>116467.07999999999</v>
      </c>
    </row>
    <row r="11" spans="1:16" ht="15" thickTop="1" x14ac:dyDescent="0.3">
      <c r="A11" s="76" t="s">
        <v>119</v>
      </c>
      <c r="B11" s="71"/>
      <c r="C11" s="128"/>
      <c r="D11" s="128"/>
      <c r="E11" s="77"/>
      <c r="F11" s="73"/>
      <c r="G11" s="80" t="s">
        <v>120</v>
      </c>
      <c r="H11" s="81">
        <v>239.88</v>
      </c>
      <c r="J11" s="76"/>
      <c r="K11" s="76"/>
      <c r="L11" s="76"/>
      <c r="M11" s="76"/>
      <c r="N11" s="138"/>
      <c r="O11" s="106"/>
    </row>
    <row r="12" spans="1:16" x14ac:dyDescent="0.3">
      <c r="A12" s="76" t="s">
        <v>121</v>
      </c>
      <c r="B12" s="71"/>
      <c r="C12" s="128"/>
      <c r="D12" s="128"/>
      <c r="E12" s="77"/>
      <c r="F12" s="73"/>
      <c r="G12" s="80"/>
      <c r="H12" s="81"/>
      <c r="J12" s="114" t="s">
        <v>259</v>
      </c>
      <c r="K12" s="114"/>
      <c r="L12" s="114"/>
      <c r="M12" s="114"/>
      <c r="N12" s="138"/>
      <c r="O12" s="106"/>
    </row>
    <row r="13" spans="1:16" x14ac:dyDescent="0.3">
      <c r="A13" s="76" t="s">
        <v>122</v>
      </c>
      <c r="B13" s="71">
        <v>0.78</v>
      </c>
      <c r="C13" s="128"/>
      <c r="D13" s="128"/>
      <c r="E13" s="77"/>
      <c r="F13" s="73"/>
      <c r="G13" s="80" t="s">
        <v>123</v>
      </c>
      <c r="H13" s="81">
        <v>102624.53</v>
      </c>
      <c r="J13" s="76"/>
      <c r="K13" s="76"/>
      <c r="L13" s="76"/>
      <c r="M13" s="76"/>
      <c r="N13" s="76"/>
      <c r="O13" s="106"/>
    </row>
    <row r="14" spans="1:16" x14ac:dyDescent="0.3">
      <c r="A14" s="76" t="s">
        <v>124</v>
      </c>
      <c r="B14" s="71"/>
      <c r="C14" s="128"/>
      <c r="D14" s="128"/>
      <c r="E14" s="77"/>
      <c r="F14" s="73"/>
      <c r="G14" s="125" t="s">
        <v>243</v>
      </c>
      <c r="H14" s="126"/>
      <c r="J14" s="76" t="s">
        <v>266</v>
      </c>
      <c r="K14" s="76"/>
      <c r="L14" s="76"/>
      <c r="M14" s="76"/>
      <c r="N14" s="138"/>
      <c r="O14" s="106"/>
    </row>
    <row r="15" spans="1:16" ht="15" thickBot="1" x14ac:dyDescent="0.35">
      <c r="A15" s="76" t="s">
        <v>125</v>
      </c>
      <c r="B15" s="71"/>
      <c r="C15" s="128"/>
      <c r="D15" s="128"/>
      <c r="E15" s="77"/>
      <c r="F15" s="73"/>
      <c r="G15" s="88" t="s">
        <v>126</v>
      </c>
      <c r="H15" s="89">
        <f>SUM(H9+H11+H13)</f>
        <v>116467.08</v>
      </c>
      <c r="J15" s="141">
        <v>45462</v>
      </c>
      <c r="K15" s="76" t="s">
        <v>260</v>
      </c>
      <c r="L15" s="76"/>
      <c r="M15" s="76"/>
      <c r="N15" s="138"/>
      <c r="O15" s="106">
        <f>SUM(H6)</f>
        <v>18225.73</v>
      </c>
    </row>
    <row r="16" spans="1:16" x14ac:dyDescent="0.3">
      <c r="A16" s="76" t="s">
        <v>127</v>
      </c>
      <c r="B16" s="71"/>
      <c r="C16" s="128"/>
      <c r="D16" s="128"/>
      <c r="E16" s="77"/>
      <c r="F16" s="73"/>
      <c r="G16" s="90"/>
      <c r="H16" s="91"/>
      <c r="J16" s="141">
        <v>45462</v>
      </c>
      <c r="K16" s="76" t="s">
        <v>261</v>
      </c>
      <c r="L16" s="76"/>
      <c r="M16" s="76"/>
      <c r="N16" s="138"/>
      <c r="O16" s="106">
        <f>SUM(H11)</f>
        <v>239.88</v>
      </c>
    </row>
    <row r="17" spans="1:15" x14ac:dyDescent="0.3">
      <c r="A17" s="76" t="s">
        <v>14</v>
      </c>
      <c r="B17" s="71"/>
      <c r="C17" s="128"/>
      <c r="D17" s="128"/>
      <c r="E17" s="77"/>
      <c r="F17" s="73"/>
      <c r="J17" s="141">
        <v>45382</v>
      </c>
      <c r="K17" s="76" t="s">
        <v>262</v>
      </c>
      <c r="L17" s="76"/>
      <c r="M17" s="76"/>
      <c r="N17" s="138"/>
      <c r="O17" s="146">
        <f>SUM(H13)</f>
        <v>102624.53</v>
      </c>
    </row>
    <row r="18" spans="1:15" ht="15" thickBot="1" x14ac:dyDescent="0.35">
      <c r="A18" s="76" t="s">
        <v>128</v>
      </c>
      <c r="B18" s="71">
        <v>595</v>
      </c>
      <c r="C18" s="128"/>
      <c r="D18" s="128"/>
      <c r="E18" s="77"/>
      <c r="F18" s="73"/>
      <c r="H18" s="23"/>
      <c r="J18" s="76"/>
      <c r="K18" s="76"/>
      <c r="L18" s="76"/>
      <c r="M18" s="76"/>
      <c r="N18" s="138"/>
      <c r="O18" s="106">
        <f>SUM(O15:O17)</f>
        <v>121090.14</v>
      </c>
    </row>
    <row r="19" spans="1:15" ht="15" thickBot="1" x14ac:dyDescent="0.35">
      <c r="A19" s="76" t="s">
        <v>129</v>
      </c>
      <c r="B19" s="71">
        <v>595</v>
      </c>
      <c r="C19" s="128"/>
      <c r="D19" s="128"/>
      <c r="E19" s="77"/>
      <c r="F19" s="73"/>
      <c r="G19" s="92" t="s">
        <v>130</v>
      </c>
      <c r="H19" s="93">
        <v>105081.85</v>
      </c>
      <c r="J19" s="76"/>
      <c r="K19" s="76"/>
      <c r="L19" s="76"/>
      <c r="M19" s="76"/>
      <c r="N19" s="138"/>
      <c r="O19" s="138"/>
    </row>
    <row r="20" spans="1:15" x14ac:dyDescent="0.3">
      <c r="A20" s="76" t="s">
        <v>249</v>
      </c>
      <c r="B20" s="71">
        <v>990.98</v>
      </c>
      <c r="C20" s="128"/>
      <c r="D20" s="128"/>
      <c r="E20" s="77"/>
      <c r="F20" s="73"/>
      <c r="G20" s="94"/>
      <c r="H20" s="95" t="s">
        <v>132</v>
      </c>
      <c r="J20" s="76" t="s">
        <v>263</v>
      </c>
      <c r="K20" s="76"/>
      <c r="L20" s="76"/>
      <c r="M20" s="76"/>
      <c r="N20" s="142">
        <v>2330</v>
      </c>
      <c r="O20" s="143">
        <v>16.100000000000001</v>
      </c>
    </row>
    <row r="21" spans="1:15" x14ac:dyDescent="0.3">
      <c r="A21" s="76" t="s">
        <v>131</v>
      </c>
      <c r="B21" s="71"/>
      <c r="C21" s="128"/>
      <c r="D21" s="128"/>
      <c r="E21" s="77"/>
      <c r="F21" s="73"/>
      <c r="G21" s="96" t="s">
        <v>134</v>
      </c>
      <c r="H21" s="97"/>
      <c r="J21" s="76"/>
      <c r="K21" s="76"/>
      <c r="L21" s="76"/>
      <c r="M21" s="76"/>
      <c r="N21" s="137">
        <v>2352</v>
      </c>
      <c r="O21" s="135">
        <v>500</v>
      </c>
    </row>
    <row r="22" spans="1:15" x14ac:dyDescent="0.3">
      <c r="A22" s="76" t="s">
        <v>133</v>
      </c>
      <c r="B22" s="71">
        <v>1662.79</v>
      </c>
      <c r="C22" s="128"/>
      <c r="D22" s="128"/>
      <c r="E22" s="77"/>
      <c r="F22" s="73"/>
      <c r="G22" s="96" t="s">
        <v>136</v>
      </c>
      <c r="H22" s="97">
        <f>SUM(B30)</f>
        <v>27646.55</v>
      </c>
      <c r="J22" s="76"/>
      <c r="K22" s="76"/>
      <c r="L22" s="76"/>
      <c r="M22" s="76"/>
      <c r="N22" s="137">
        <v>2353</v>
      </c>
      <c r="O22" s="135">
        <v>160</v>
      </c>
    </row>
    <row r="23" spans="1:15" x14ac:dyDescent="0.3">
      <c r="A23" s="76" t="s">
        <v>135</v>
      </c>
      <c r="B23" s="71"/>
      <c r="C23" s="128"/>
      <c r="D23" s="128"/>
      <c r="E23" s="77"/>
      <c r="F23" s="73"/>
      <c r="G23" s="80"/>
      <c r="H23" s="81"/>
      <c r="J23" s="76"/>
      <c r="K23" s="76"/>
      <c r="L23" s="76"/>
      <c r="M23" s="76"/>
      <c r="N23" s="137">
        <v>2354</v>
      </c>
      <c r="O23" s="135">
        <v>34.200000000000003</v>
      </c>
    </row>
    <row r="24" spans="1:15" x14ac:dyDescent="0.3">
      <c r="A24" s="98" t="s">
        <v>137</v>
      </c>
      <c r="B24" s="99">
        <f>SUM(B4:B22)</f>
        <v>5027.5499999999993</v>
      </c>
      <c r="C24" s="128"/>
      <c r="D24" s="128"/>
      <c r="E24" s="77"/>
      <c r="F24" s="73"/>
      <c r="G24" s="100" t="s">
        <v>138</v>
      </c>
      <c r="H24" s="101"/>
      <c r="J24" s="76"/>
      <c r="K24" s="76"/>
      <c r="L24" s="76"/>
      <c r="M24" s="76"/>
      <c r="N24" s="137">
        <v>2355</v>
      </c>
      <c r="O24" s="135">
        <v>40</v>
      </c>
    </row>
    <row r="25" spans="1:15" x14ac:dyDescent="0.3">
      <c r="A25" s="98" t="s">
        <v>139</v>
      </c>
      <c r="B25" s="102"/>
      <c r="C25" s="128"/>
      <c r="D25" s="128"/>
      <c r="E25" s="77"/>
      <c r="F25" s="73"/>
      <c r="G25" s="100" t="s">
        <v>140</v>
      </c>
      <c r="H25" s="103">
        <f>SUM(B142)</f>
        <v>16261.320000000002</v>
      </c>
      <c r="J25" s="76"/>
      <c r="K25" s="76"/>
      <c r="L25" s="76"/>
      <c r="M25" s="76"/>
      <c r="N25" s="137">
        <v>2356</v>
      </c>
      <c r="O25" s="144">
        <v>1296</v>
      </c>
    </row>
    <row r="26" spans="1:15" x14ac:dyDescent="0.3">
      <c r="A26" s="76" t="s">
        <v>141</v>
      </c>
      <c r="B26" s="71">
        <v>22619</v>
      </c>
      <c r="C26" s="128"/>
      <c r="D26" s="128"/>
      <c r="E26" s="77"/>
      <c r="F26" s="73"/>
      <c r="G26" s="104"/>
      <c r="H26" s="105"/>
      <c r="J26" s="76"/>
      <c r="K26" s="76"/>
      <c r="L26" s="76"/>
      <c r="M26" s="76"/>
      <c r="N26" s="137">
        <v>2357</v>
      </c>
      <c r="O26" s="135">
        <v>50</v>
      </c>
    </row>
    <row r="27" spans="1:15" ht="15" thickBot="1" x14ac:dyDescent="0.35">
      <c r="A27" s="76" t="s">
        <v>142</v>
      </c>
      <c r="B27" s="71"/>
      <c r="C27" s="128"/>
      <c r="D27" s="128"/>
      <c r="E27" s="77"/>
      <c r="F27" s="73"/>
      <c r="G27" s="88" t="s">
        <v>143</v>
      </c>
      <c r="H27" s="93">
        <f>SUM(H19)+H22-H25</f>
        <v>116467.07999999999</v>
      </c>
      <c r="J27" s="76"/>
      <c r="K27" s="76"/>
      <c r="L27" s="76"/>
      <c r="M27" s="76"/>
      <c r="N27" s="137">
        <v>2358</v>
      </c>
      <c r="O27" s="135">
        <v>1280.99</v>
      </c>
    </row>
    <row r="28" spans="1:15" ht="15" thickBot="1" x14ac:dyDescent="0.35">
      <c r="A28" s="76" t="s">
        <v>144</v>
      </c>
      <c r="B28" s="71"/>
      <c r="C28" s="128"/>
      <c r="D28" s="128"/>
      <c r="E28" s="77"/>
      <c r="F28" s="73"/>
      <c r="G28" s="76"/>
      <c r="H28" s="106"/>
      <c r="J28" s="76"/>
      <c r="K28" s="76"/>
      <c r="L28" s="76"/>
      <c r="M28" s="76"/>
      <c r="N28" s="137">
        <v>2359</v>
      </c>
      <c r="O28" s="135">
        <v>15.59</v>
      </c>
    </row>
    <row r="29" spans="1:15" ht="15" thickBot="1" x14ac:dyDescent="0.35">
      <c r="A29" s="76" t="s">
        <v>145</v>
      </c>
      <c r="B29" s="71"/>
      <c r="C29" s="128"/>
      <c r="D29" s="128"/>
      <c r="E29" s="77"/>
      <c r="F29" s="73"/>
      <c r="G29" s="107"/>
      <c r="H29" s="108" t="s">
        <v>146</v>
      </c>
      <c r="J29" s="76"/>
      <c r="K29" s="76"/>
      <c r="L29" s="76"/>
      <c r="M29" s="76"/>
      <c r="N29" s="137">
        <v>2360</v>
      </c>
      <c r="O29" s="135">
        <v>431.67</v>
      </c>
    </row>
    <row r="30" spans="1:15" x14ac:dyDescent="0.3">
      <c r="A30" s="98" t="s">
        <v>136</v>
      </c>
      <c r="B30" s="99">
        <f>SUM(B24:B29)</f>
        <v>27646.55</v>
      </c>
      <c r="C30" s="128"/>
      <c r="D30" s="128"/>
      <c r="E30" s="77"/>
      <c r="F30" s="73"/>
      <c r="J30" s="76"/>
      <c r="K30" s="76"/>
      <c r="L30" s="76"/>
      <c r="M30" s="76"/>
      <c r="N30" s="137">
        <v>2361</v>
      </c>
      <c r="O30" s="135">
        <v>825</v>
      </c>
    </row>
    <row r="31" spans="1:15" x14ac:dyDescent="0.3">
      <c r="B31" s="71"/>
      <c r="C31" s="128"/>
      <c r="D31" s="128"/>
      <c r="E31" s="77"/>
      <c r="F31" s="73"/>
      <c r="J31" s="76"/>
      <c r="K31" s="76"/>
      <c r="L31" s="76"/>
      <c r="M31" s="76"/>
      <c r="N31" s="137">
        <v>2362</v>
      </c>
      <c r="O31" s="135">
        <v>98.31</v>
      </c>
    </row>
    <row r="32" spans="1:15" x14ac:dyDescent="0.3">
      <c r="B32" s="71"/>
      <c r="C32" s="128"/>
      <c r="D32" s="128"/>
      <c r="E32" s="77"/>
      <c r="F32" s="73"/>
      <c r="G32" s="134" t="s">
        <v>258</v>
      </c>
      <c r="H32" s="133"/>
      <c r="J32" s="76"/>
      <c r="K32" s="76"/>
      <c r="L32" s="76"/>
      <c r="M32" s="76"/>
      <c r="N32" s="137">
        <v>2363</v>
      </c>
      <c r="O32" s="135">
        <v>58.2</v>
      </c>
    </row>
    <row r="33" spans="1:15" x14ac:dyDescent="0.3">
      <c r="B33" s="128"/>
      <c r="C33" s="128"/>
      <c r="D33" s="128"/>
      <c r="E33" s="77"/>
      <c r="F33" s="73"/>
      <c r="G33" s="133"/>
      <c r="H33" s="135">
        <v>183</v>
      </c>
      <c r="J33" s="76"/>
      <c r="K33" s="76"/>
      <c r="L33" s="76"/>
      <c r="M33" s="76"/>
      <c r="O33" s="149">
        <f>SUM(O20:O32)</f>
        <v>4806.0600000000004</v>
      </c>
    </row>
    <row r="34" spans="1:15" x14ac:dyDescent="0.3">
      <c r="A34" s="70" t="s">
        <v>148</v>
      </c>
      <c r="B34" s="129"/>
      <c r="C34" s="130" t="s">
        <v>244</v>
      </c>
      <c r="D34" s="130" t="s">
        <v>245</v>
      </c>
      <c r="E34" s="112"/>
      <c r="F34" s="73"/>
      <c r="G34" s="133"/>
      <c r="H34" s="136">
        <f>SUM(H33)</f>
        <v>183</v>
      </c>
    </row>
    <row r="35" spans="1:15" x14ac:dyDescent="0.3">
      <c r="A35" s="114" t="s">
        <v>149</v>
      </c>
      <c r="B35" s="129"/>
      <c r="C35" s="129"/>
      <c r="D35" s="129"/>
      <c r="E35" s="112"/>
      <c r="F35" s="73"/>
      <c r="J35" s="76" t="s">
        <v>271</v>
      </c>
      <c r="K35" s="76"/>
      <c r="L35" s="76"/>
      <c r="M35" s="76"/>
      <c r="N35" s="76"/>
      <c r="O35" s="148">
        <v>183</v>
      </c>
    </row>
    <row r="36" spans="1:15" x14ac:dyDescent="0.3">
      <c r="A36" s="76" t="s">
        <v>150</v>
      </c>
      <c r="B36" s="129">
        <v>116.79</v>
      </c>
      <c r="C36" s="129">
        <v>116.79</v>
      </c>
      <c r="D36" s="129"/>
      <c r="E36" s="117">
        <v>750</v>
      </c>
      <c r="F36" s="73"/>
      <c r="J36" s="76"/>
      <c r="K36" s="76"/>
      <c r="L36" s="76"/>
      <c r="M36" s="76"/>
      <c r="N36" s="76"/>
      <c r="O36" s="150"/>
    </row>
    <row r="37" spans="1:15" ht="15" thickBot="1" x14ac:dyDescent="0.35">
      <c r="A37" s="76" t="s">
        <v>152</v>
      </c>
      <c r="B37" s="129">
        <v>3694.77</v>
      </c>
      <c r="C37" s="129">
        <v>3694.77</v>
      </c>
      <c r="D37" s="129"/>
      <c r="E37" s="117">
        <v>15600</v>
      </c>
      <c r="F37" s="73"/>
      <c r="G37" s="109" t="s">
        <v>147</v>
      </c>
      <c r="J37" s="114" t="s">
        <v>264</v>
      </c>
      <c r="K37" s="114"/>
      <c r="L37" s="114"/>
      <c r="M37" s="114"/>
      <c r="N37" s="139"/>
      <c r="O37" s="140">
        <f>SUM(O18-O33+O35)</f>
        <v>116467.08</v>
      </c>
    </row>
    <row r="38" spans="1:15" ht="15" thickTop="1" x14ac:dyDescent="0.3">
      <c r="A38" s="76" t="s">
        <v>153</v>
      </c>
      <c r="B38" s="129">
        <v>105</v>
      </c>
      <c r="C38" s="129">
        <v>105</v>
      </c>
      <c r="D38" s="129"/>
      <c r="E38" s="117">
        <v>420</v>
      </c>
      <c r="F38" s="73"/>
      <c r="G38" s="110">
        <v>2330</v>
      </c>
      <c r="H38" s="111">
        <v>16.100000000000001</v>
      </c>
    </row>
    <row r="39" spans="1:15" x14ac:dyDescent="0.3">
      <c r="A39" s="76" t="s">
        <v>154</v>
      </c>
      <c r="B39" s="129"/>
      <c r="C39" s="129"/>
      <c r="D39" s="129"/>
      <c r="E39" s="117">
        <v>200</v>
      </c>
      <c r="F39" s="73"/>
      <c r="G39" s="113"/>
      <c r="H39" s="132">
        <f>SUM(H38)</f>
        <v>16.100000000000001</v>
      </c>
    </row>
    <row r="40" spans="1:15" x14ac:dyDescent="0.3">
      <c r="A40" s="76"/>
      <c r="B40" s="129"/>
      <c r="C40" s="129"/>
      <c r="D40" s="129"/>
      <c r="E40" s="117"/>
      <c r="F40" s="73"/>
      <c r="G40" s="115"/>
      <c r="H40" s="116"/>
    </row>
    <row r="41" spans="1:15" x14ac:dyDescent="0.3">
      <c r="A41" s="114" t="s">
        <v>155</v>
      </c>
      <c r="B41" s="129"/>
      <c r="C41" s="129"/>
      <c r="D41" s="129"/>
      <c r="E41" s="117"/>
      <c r="F41" s="73"/>
      <c r="G41" s="115" t="s">
        <v>151</v>
      </c>
      <c r="H41" s="116"/>
    </row>
    <row r="42" spans="1:15" x14ac:dyDescent="0.3">
      <c r="A42" s="76" t="s">
        <v>156</v>
      </c>
      <c r="B42" s="129">
        <v>29.7</v>
      </c>
      <c r="C42" s="129">
        <v>29.7</v>
      </c>
      <c r="D42" s="129"/>
      <c r="E42" s="117">
        <v>300</v>
      </c>
      <c r="F42" s="73"/>
      <c r="G42" s="118">
        <v>2352</v>
      </c>
      <c r="H42" s="116">
        <v>500</v>
      </c>
    </row>
    <row r="43" spans="1:15" x14ac:dyDescent="0.3">
      <c r="A43" s="76" t="s">
        <v>157</v>
      </c>
      <c r="B43" s="129">
        <v>74.400000000000006</v>
      </c>
      <c r="C43" s="129">
        <v>64.8</v>
      </c>
      <c r="D43" s="129">
        <v>9.6</v>
      </c>
      <c r="E43" s="117">
        <v>500</v>
      </c>
      <c r="F43" s="73"/>
      <c r="G43" s="119">
        <v>2353</v>
      </c>
      <c r="H43" s="116">
        <v>160</v>
      </c>
    </row>
    <row r="44" spans="1:15" x14ac:dyDescent="0.3">
      <c r="A44" s="76"/>
      <c r="B44" s="129"/>
      <c r="C44" s="129"/>
      <c r="D44" s="129"/>
      <c r="E44" s="117"/>
      <c r="F44" s="73"/>
      <c r="G44" s="119">
        <v>2354</v>
      </c>
      <c r="H44" s="116">
        <v>34.200000000000003</v>
      </c>
    </row>
    <row r="45" spans="1:15" x14ac:dyDescent="0.3">
      <c r="A45" s="114" t="s">
        <v>158</v>
      </c>
      <c r="B45" s="129"/>
      <c r="C45" s="129"/>
      <c r="D45" s="129"/>
      <c r="E45" s="117"/>
      <c r="F45" s="73"/>
      <c r="G45" s="119">
        <v>2355</v>
      </c>
      <c r="H45" s="116">
        <v>40</v>
      </c>
    </row>
    <row r="46" spans="1:15" x14ac:dyDescent="0.3">
      <c r="A46" s="76" t="s">
        <v>159</v>
      </c>
      <c r="B46" s="129">
        <v>160</v>
      </c>
      <c r="C46" s="129">
        <v>160</v>
      </c>
      <c r="D46" s="129"/>
      <c r="E46" s="117">
        <v>200</v>
      </c>
      <c r="F46" s="73"/>
      <c r="G46" s="119">
        <v>2356</v>
      </c>
      <c r="H46" s="120">
        <v>1296</v>
      </c>
    </row>
    <row r="47" spans="1:15" x14ac:dyDescent="0.3">
      <c r="A47" s="76" t="s">
        <v>160</v>
      </c>
      <c r="B47" s="129"/>
      <c r="C47" s="129"/>
      <c r="D47" s="129"/>
      <c r="E47" s="117">
        <v>450</v>
      </c>
      <c r="F47" s="73"/>
      <c r="G47" s="118">
        <v>2357</v>
      </c>
      <c r="H47" s="116">
        <v>50</v>
      </c>
    </row>
    <row r="48" spans="1:15" x14ac:dyDescent="0.3">
      <c r="A48" s="114" t="s">
        <v>161</v>
      </c>
      <c r="B48" s="129"/>
      <c r="C48" s="129"/>
      <c r="D48" s="129"/>
      <c r="E48" s="117"/>
      <c r="F48" s="73"/>
      <c r="G48" s="118">
        <v>2358</v>
      </c>
      <c r="H48" s="116">
        <v>1280.99</v>
      </c>
    </row>
    <row r="49" spans="1:8" x14ac:dyDescent="0.3">
      <c r="A49" s="76" t="s">
        <v>162</v>
      </c>
      <c r="B49" s="129">
        <v>431.67</v>
      </c>
      <c r="C49" s="129">
        <v>431.67</v>
      </c>
      <c r="D49" s="129"/>
      <c r="E49" s="117">
        <v>2500</v>
      </c>
      <c r="F49" s="73"/>
      <c r="G49" s="118">
        <v>2359</v>
      </c>
      <c r="H49" s="116">
        <v>15.59</v>
      </c>
    </row>
    <row r="50" spans="1:8" x14ac:dyDescent="0.3">
      <c r="A50" s="76" t="s">
        <v>163</v>
      </c>
      <c r="B50" s="129">
        <v>587.4</v>
      </c>
      <c r="C50" s="129">
        <v>587.4</v>
      </c>
      <c r="D50" s="129"/>
      <c r="E50" s="117">
        <v>700</v>
      </c>
      <c r="F50" s="73"/>
      <c r="G50" s="118">
        <v>2360</v>
      </c>
      <c r="H50" s="116">
        <v>431.67</v>
      </c>
    </row>
    <row r="51" spans="1:8" x14ac:dyDescent="0.3">
      <c r="A51" s="76" t="s">
        <v>164</v>
      </c>
      <c r="B51" s="129"/>
      <c r="C51" s="129"/>
      <c r="D51" s="129"/>
      <c r="E51" s="117">
        <v>500</v>
      </c>
      <c r="F51" s="73"/>
      <c r="G51" s="118">
        <v>2361</v>
      </c>
      <c r="H51" s="116">
        <v>825</v>
      </c>
    </row>
    <row r="52" spans="1:8" x14ac:dyDescent="0.3">
      <c r="A52" s="76" t="s">
        <v>165</v>
      </c>
      <c r="B52" s="129"/>
      <c r="C52" s="129"/>
      <c r="D52" s="129"/>
      <c r="E52" s="117">
        <v>100</v>
      </c>
      <c r="F52" s="73"/>
      <c r="G52" s="118">
        <v>2362</v>
      </c>
      <c r="H52" s="116">
        <v>98.31</v>
      </c>
    </row>
    <row r="53" spans="1:8" x14ac:dyDescent="0.3">
      <c r="A53" s="76" t="s">
        <v>166</v>
      </c>
      <c r="B53" s="129">
        <v>25</v>
      </c>
      <c r="C53" s="129">
        <v>25</v>
      </c>
      <c r="D53" s="129"/>
      <c r="E53" s="117">
        <v>150</v>
      </c>
      <c r="F53" s="73"/>
      <c r="G53" s="118">
        <v>2363</v>
      </c>
      <c r="H53" s="116">
        <v>58.2</v>
      </c>
    </row>
    <row r="54" spans="1:8" x14ac:dyDescent="0.3">
      <c r="A54" s="76" t="s">
        <v>167</v>
      </c>
      <c r="B54" s="129"/>
      <c r="C54" s="129"/>
      <c r="D54" s="129"/>
      <c r="E54" s="117">
        <v>50</v>
      </c>
      <c r="F54" s="73"/>
      <c r="G54" s="118"/>
      <c r="H54" s="121">
        <f>SUM(H42:H53)</f>
        <v>4789.96</v>
      </c>
    </row>
    <row r="55" spans="1:8" x14ac:dyDescent="0.3">
      <c r="A55" s="76" t="s">
        <v>168</v>
      </c>
      <c r="B55" s="129"/>
      <c r="C55" s="129"/>
      <c r="D55" s="129"/>
      <c r="E55" s="117"/>
      <c r="F55" s="73"/>
    </row>
    <row r="56" spans="1:8" x14ac:dyDescent="0.3">
      <c r="A56" s="76" t="s">
        <v>169</v>
      </c>
      <c r="B56" s="129">
        <v>120</v>
      </c>
      <c r="C56" s="129">
        <v>100</v>
      </c>
      <c r="D56" s="129">
        <v>20</v>
      </c>
      <c r="E56" s="117">
        <v>160</v>
      </c>
      <c r="F56" s="73"/>
    </row>
    <row r="57" spans="1:8" x14ac:dyDescent="0.3">
      <c r="A57" s="76" t="s">
        <v>170</v>
      </c>
      <c r="B57" s="129">
        <v>174.13</v>
      </c>
      <c r="C57" s="129">
        <v>174.13</v>
      </c>
      <c r="D57" s="129"/>
      <c r="E57" s="117">
        <v>200</v>
      </c>
      <c r="F57" s="73"/>
    </row>
    <row r="58" spans="1:8" x14ac:dyDescent="0.3">
      <c r="A58" s="76"/>
      <c r="B58" s="129"/>
      <c r="C58" s="129"/>
      <c r="D58" s="129"/>
      <c r="E58" s="117"/>
      <c r="F58" s="73"/>
    </row>
    <row r="59" spans="1:8" x14ac:dyDescent="0.3">
      <c r="A59" s="114" t="s">
        <v>171</v>
      </c>
      <c r="B59" s="129"/>
      <c r="C59" s="129"/>
      <c r="D59" s="129"/>
      <c r="E59" s="117"/>
      <c r="F59" s="73"/>
    </row>
    <row r="60" spans="1:8" x14ac:dyDescent="0.3">
      <c r="A60" s="76" t="s">
        <v>172</v>
      </c>
      <c r="B60" s="129">
        <v>884.55</v>
      </c>
      <c r="C60" s="129">
        <v>776.01</v>
      </c>
      <c r="D60" s="129">
        <v>108.54</v>
      </c>
      <c r="E60" s="117">
        <v>800</v>
      </c>
      <c r="F60" s="73"/>
    </row>
    <row r="61" spans="1:8" x14ac:dyDescent="0.3">
      <c r="A61" s="76" t="s">
        <v>173</v>
      </c>
      <c r="B61" s="129"/>
      <c r="C61" s="129"/>
      <c r="D61" s="129"/>
      <c r="E61" s="117">
        <v>10</v>
      </c>
      <c r="F61" s="73"/>
    </row>
    <row r="62" spans="1:8" x14ac:dyDescent="0.3">
      <c r="A62" s="76" t="s">
        <v>174</v>
      </c>
      <c r="B62" s="129"/>
      <c r="C62" s="129"/>
      <c r="D62" s="129"/>
      <c r="E62" s="117">
        <v>200</v>
      </c>
      <c r="F62" s="73"/>
    </row>
    <row r="63" spans="1:8" x14ac:dyDescent="0.3">
      <c r="A63" s="76" t="s">
        <v>175</v>
      </c>
      <c r="B63" s="129">
        <v>40</v>
      </c>
      <c r="C63" s="129">
        <v>40</v>
      </c>
      <c r="D63" s="129"/>
      <c r="E63" s="117">
        <v>50</v>
      </c>
      <c r="F63" s="73"/>
    </row>
    <row r="64" spans="1:8" x14ac:dyDescent="0.3">
      <c r="A64" s="76"/>
      <c r="B64" s="129"/>
      <c r="C64" s="129"/>
      <c r="D64" s="129"/>
      <c r="E64" s="117"/>
      <c r="F64" s="73"/>
    </row>
    <row r="65" spans="1:6" x14ac:dyDescent="0.3">
      <c r="A65" s="114" t="s">
        <v>176</v>
      </c>
      <c r="B65" s="129"/>
      <c r="C65" s="129"/>
      <c r="D65" s="129"/>
      <c r="E65" s="117"/>
      <c r="F65" s="73"/>
    </row>
    <row r="66" spans="1:6" x14ac:dyDescent="0.3">
      <c r="A66" s="122" t="s">
        <v>177</v>
      </c>
      <c r="B66" s="129"/>
      <c r="C66" s="129"/>
      <c r="D66" s="129"/>
      <c r="E66" s="117">
        <v>400</v>
      </c>
      <c r="F66" s="73"/>
    </row>
    <row r="67" spans="1:6" x14ac:dyDescent="0.3">
      <c r="A67" s="76" t="s">
        <v>178</v>
      </c>
      <c r="B67" s="129"/>
      <c r="C67" s="129"/>
      <c r="D67" s="129"/>
      <c r="E67" s="117">
        <v>400</v>
      </c>
      <c r="F67" s="73"/>
    </row>
    <row r="68" spans="1:6" x14ac:dyDescent="0.3">
      <c r="A68" s="76" t="s">
        <v>179</v>
      </c>
      <c r="B68" s="129"/>
      <c r="C68" s="129"/>
      <c r="D68" s="129"/>
      <c r="E68" s="117">
        <v>400</v>
      </c>
      <c r="F68" s="73"/>
    </row>
    <row r="69" spans="1:6" x14ac:dyDescent="0.3">
      <c r="A69" s="76" t="s">
        <v>180</v>
      </c>
      <c r="B69" s="129"/>
      <c r="C69" s="129"/>
      <c r="D69" s="129"/>
      <c r="E69" s="117">
        <v>400</v>
      </c>
      <c r="F69" s="73"/>
    </row>
    <row r="70" spans="1:6" x14ac:dyDescent="0.3">
      <c r="A70" s="76" t="s">
        <v>181</v>
      </c>
      <c r="B70" s="129"/>
      <c r="C70" s="129"/>
      <c r="D70" s="129"/>
      <c r="E70" s="117">
        <v>400</v>
      </c>
      <c r="F70" s="73"/>
    </row>
    <row r="71" spans="1:6" x14ac:dyDescent="0.3">
      <c r="A71" s="76" t="s">
        <v>182</v>
      </c>
      <c r="B71" s="129"/>
      <c r="C71" s="129"/>
      <c r="D71" s="129"/>
      <c r="E71" s="117">
        <v>400</v>
      </c>
      <c r="F71" s="73"/>
    </row>
    <row r="72" spans="1:6" x14ac:dyDescent="0.3">
      <c r="A72" s="76" t="s">
        <v>183</v>
      </c>
      <c r="B72" s="129"/>
      <c r="C72" s="129"/>
      <c r="D72" s="129"/>
      <c r="E72" s="117">
        <v>400</v>
      </c>
      <c r="F72" s="73"/>
    </row>
    <row r="73" spans="1:6" x14ac:dyDescent="0.3">
      <c r="A73" s="76" t="s">
        <v>184</v>
      </c>
      <c r="B73" s="129"/>
      <c r="C73" s="129"/>
      <c r="D73" s="129"/>
      <c r="E73" s="117">
        <v>30</v>
      </c>
      <c r="F73" s="73"/>
    </row>
    <row r="74" spans="1:6" x14ac:dyDescent="0.3">
      <c r="A74" s="76" t="s">
        <v>185</v>
      </c>
      <c r="B74" s="129"/>
      <c r="C74" s="129"/>
      <c r="D74" s="129"/>
      <c r="E74" s="117">
        <v>250</v>
      </c>
      <c r="F74" s="73"/>
    </row>
    <row r="75" spans="1:6" x14ac:dyDescent="0.3">
      <c r="A75" s="76" t="s">
        <v>186</v>
      </c>
      <c r="B75" s="129"/>
      <c r="C75" s="129"/>
      <c r="D75" s="129"/>
      <c r="E75" s="117">
        <v>900</v>
      </c>
      <c r="F75" s="73"/>
    </row>
    <row r="76" spans="1:6" x14ac:dyDescent="0.3">
      <c r="A76" s="76" t="s">
        <v>88</v>
      </c>
      <c r="B76" s="129">
        <v>500</v>
      </c>
      <c r="C76" s="129">
        <v>500</v>
      </c>
      <c r="D76" s="129"/>
      <c r="E76" s="117">
        <v>400</v>
      </c>
      <c r="F76" s="73"/>
    </row>
    <row r="77" spans="1:6" x14ac:dyDescent="0.3">
      <c r="A77" s="76" t="s">
        <v>187</v>
      </c>
      <c r="B77" s="129"/>
      <c r="C77" s="129"/>
      <c r="D77" s="129"/>
      <c r="E77" s="117">
        <v>120</v>
      </c>
      <c r="F77" s="73"/>
    </row>
    <row r="78" spans="1:6" x14ac:dyDescent="0.3">
      <c r="A78" s="76" t="s">
        <v>188</v>
      </c>
      <c r="B78" s="129"/>
      <c r="C78" s="129"/>
      <c r="D78" s="129"/>
      <c r="E78" s="117">
        <v>120</v>
      </c>
      <c r="F78" s="73"/>
    </row>
    <row r="79" spans="1:6" x14ac:dyDescent="0.3">
      <c r="A79" s="76" t="s">
        <v>189</v>
      </c>
      <c r="B79" s="129"/>
      <c r="C79" s="129"/>
      <c r="D79" s="129"/>
      <c r="E79" s="117">
        <v>125</v>
      </c>
      <c r="F79" s="73"/>
    </row>
    <row r="80" spans="1:6" x14ac:dyDescent="0.3">
      <c r="E80" s="117"/>
      <c r="F80" s="73"/>
    </row>
    <row r="81" spans="1:6" x14ac:dyDescent="0.3">
      <c r="A81" s="114" t="s">
        <v>190</v>
      </c>
      <c r="B81" s="129"/>
      <c r="C81" s="129"/>
      <c r="D81" s="129"/>
      <c r="E81" s="117"/>
      <c r="F81" s="73"/>
    </row>
    <row r="82" spans="1:6" x14ac:dyDescent="0.3">
      <c r="A82" s="76" t="s">
        <v>191</v>
      </c>
      <c r="B82" s="129"/>
      <c r="C82" s="129"/>
      <c r="D82" s="129"/>
      <c r="E82" s="117">
        <v>250</v>
      </c>
      <c r="F82" s="73"/>
    </row>
    <row r="83" spans="1:6" x14ac:dyDescent="0.3">
      <c r="A83" s="76" t="s">
        <v>192</v>
      </c>
      <c r="B83" s="129">
        <v>168</v>
      </c>
      <c r="C83" s="129">
        <v>140</v>
      </c>
      <c r="D83" s="129">
        <v>28</v>
      </c>
      <c r="E83" s="117">
        <v>250</v>
      </c>
      <c r="F83" s="73"/>
    </row>
    <row r="84" spans="1:6" x14ac:dyDescent="0.3">
      <c r="A84" s="76" t="s">
        <v>193</v>
      </c>
      <c r="B84" s="129">
        <v>46.77</v>
      </c>
      <c r="C84" s="129">
        <v>38.97</v>
      </c>
      <c r="D84" s="129">
        <v>7.8</v>
      </c>
      <c r="E84" s="117">
        <v>200</v>
      </c>
      <c r="F84" s="73"/>
    </row>
    <row r="85" spans="1:6" x14ac:dyDescent="0.3">
      <c r="A85" s="76" t="s">
        <v>194</v>
      </c>
      <c r="B85" s="129"/>
      <c r="C85" s="129"/>
      <c r="D85" s="129"/>
      <c r="E85" s="117">
        <v>500</v>
      </c>
      <c r="F85" s="73"/>
    </row>
    <row r="86" spans="1:6" x14ac:dyDescent="0.3">
      <c r="A86" s="76" t="s">
        <v>195</v>
      </c>
      <c r="B86" s="129"/>
      <c r="C86" s="129"/>
      <c r="D86" s="129"/>
      <c r="E86" s="117">
        <v>200</v>
      </c>
      <c r="F86" s="73"/>
    </row>
    <row r="87" spans="1:6" x14ac:dyDescent="0.3">
      <c r="E87" s="117"/>
      <c r="F87" s="73"/>
    </row>
    <row r="88" spans="1:6" x14ac:dyDescent="0.3">
      <c r="A88" s="114" t="s">
        <v>196</v>
      </c>
      <c r="B88" s="129"/>
      <c r="C88" s="129"/>
      <c r="D88" s="129"/>
      <c r="E88" s="117"/>
      <c r="F88" s="73"/>
    </row>
    <row r="89" spans="1:6" x14ac:dyDescent="0.3">
      <c r="A89" s="76" t="s">
        <v>197</v>
      </c>
      <c r="B89" s="129">
        <v>1296</v>
      </c>
      <c r="C89" s="129">
        <v>1080</v>
      </c>
      <c r="D89" s="129">
        <v>216</v>
      </c>
      <c r="E89" s="117">
        <v>1620</v>
      </c>
      <c r="F89" s="73"/>
    </row>
    <row r="90" spans="1:6" x14ac:dyDescent="0.3">
      <c r="A90" s="76" t="s">
        <v>198</v>
      </c>
      <c r="B90" s="129"/>
      <c r="C90" s="129"/>
      <c r="D90" s="129"/>
      <c r="E90" s="117"/>
      <c r="F90" s="73"/>
    </row>
    <row r="91" spans="1:6" x14ac:dyDescent="0.3">
      <c r="A91" s="76" t="s">
        <v>199</v>
      </c>
      <c r="B91" s="129">
        <v>1732.5</v>
      </c>
      <c r="C91" s="129">
        <v>1732.5</v>
      </c>
      <c r="D91" s="129"/>
      <c r="E91" s="117">
        <v>5032.5</v>
      </c>
      <c r="F91" s="73"/>
    </row>
    <row r="92" spans="1:6" x14ac:dyDescent="0.3">
      <c r="A92" s="76" t="s">
        <v>200</v>
      </c>
      <c r="B92" s="129"/>
      <c r="C92" s="129"/>
      <c r="D92" s="129"/>
      <c r="E92" s="117">
        <v>100</v>
      </c>
      <c r="F92" s="73"/>
    </row>
    <row r="93" spans="1:6" x14ac:dyDescent="0.3">
      <c r="A93" s="76" t="s">
        <v>201</v>
      </c>
      <c r="B93" s="129">
        <v>40</v>
      </c>
      <c r="C93" s="129">
        <v>40</v>
      </c>
      <c r="D93" s="129"/>
      <c r="E93" s="117">
        <v>300</v>
      </c>
      <c r="F93" s="73"/>
    </row>
    <row r="94" spans="1:6" x14ac:dyDescent="0.3">
      <c r="A94" s="76" t="s">
        <v>202</v>
      </c>
      <c r="B94" s="129"/>
      <c r="C94" s="129"/>
      <c r="D94" s="129"/>
      <c r="E94" s="117">
        <v>150</v>
      </c>
      <c r="F94" s="73"/>
    </row>
    <row r="95" spans="1:6" x14ac:dyDescent="0.3">
      <c r="A95" s="76" t="s">
        <v>203</v>
      </c>
      <c r="B95" s="129"/>
      <c r="C95" s="129"/>
      <c r="D95" s="129"/>
      <c r="E95" s="117">
        <v>250</v>
      </c>
      <c r="F95" s="73"/>
    </row>
    <row r="96" spans="1:6" x14ac:dyDescent="0.3">
      <c r="A96" s="76" t="s">
        <v>204</v>
      </c>
      <c r="B96" s="129"/>
      <c r="C96" s="129"/>
      <c r="D96" s="129"/>
      <c r="E96" s="117">
        <v>200</v>
      </c>
      <c r="F96" s="73"/>
    </row>
    <row r="97" spans="1:6" x14ac:dyDescent="0.3">
      <c r="A97" s="76" t="s">
        <v>205</v>
      </c>
      <c r="B97" s="129"/>
      <c r="C97" s="129"/>
      <c r="D97" s="129"/>
      <c r="E97" s="117">
        <v>200</v>
      </c>
      <c r="F97" s="73"/>
    </row>
    <row r="98" spans="1:6" x14ac:dyDescent="0.3">
      <c r="A98" s="76" t="s">
        <v>206</v>
      </c>
      <c r="B98" s="129"/>
      <c r="C98" s="129"/>
      <c r="D98" s="129"/>
      <c r="E98" s="117">
        <v>100</v>
      </c>
      <c r="F98" s="73"/>
    </row>
    <row r="99" spans="1:6" x14ac:dyDescent="0.3">
      <c r="A99" s="76" t="s">
        <v>207</v>
      </c>
      <c r="B99" s="129">
        <v>100</v>
      </c>
      <c r="C99" s="129">
        <v>100</v>
      </c>
      <c r="D99" s="129"/>
      <c r="E99" s="117">
        <v>300</v>
      </c>
      <c r="F99" s="73"/>
    </row>
    <row r="100" spans="1:6" x14ac:dyDescent="0.3">
      <c r="E100" s="117"/>
      <c r="F100" s="73"/>
    </row>
    <row r="101" spans="1:6" x14ac:dyDescent="0.3">
      <c r="A101" s="114" t="s">
        <v>208</v>
      </c>
      <c r="B101" s="129"/>
      <c r="C101" s="129"/>
      <c r="D101" s="129"/>
      <c r="E101" s="117"/>
      <c r="F101" s="73"/>
    </row>
    <row r="102" spans="1:6" x14ac:dyDescent="0.3">
      <c r="A102" s="76" t="s">
        <v>209</v>
      </c>
      <c r="B102" s="129"/>
      <c r="C102" s="129"/>
      <c r="D102" s="129"/>
      <c r="E102" s="117">
        <v>300</v>
      </c>
      <c r="F102" s="73"/>
    </row>
    <row r="103" spans="1:6" x14ac:dyDescent="0.3">
      <c r="A103" s="76"/>
      <c r="B103" s="129"/>
      <c r="C103" s="129"/>
      <c r="D103" s="129"/>
      <c r="E103" s="117"/>
      <c r="F103" s="73"/>
    </row>
    <row r="104" spans="1:6" x14ac:dyDescent="0.3">
      <c r="A104" s="114" t="s">
        <v>210</v>
      </c>
      <c r="B104" s="129"/>
      <c r="C104" s="129"/>
      <c r="D104" s="129"/>
      <c r="E104" s="117"/>
      <c r="F104" s="73"/>
    </row>
    <row r="105" spans="1:6" x14ac:dyDescent="0.3">
      <c r="A105" s="76" t="s">
        <v>211</v>
      </c>
      <c r="B105" s="129"/>
      <c r="C105" s="129"/>
      <c r="D105" s="129"/>
      <c r="E105" s="117">
        <v>100</v>
      </c>
      <c r="F105" s="73"/>
    </row>
    <row r="106" spans="1:6" x14ac:dyDescent="0.3">
      <c r="A106" s="76" t="s">
        <v>212</v>
      </c>
      <c r="B106" s="129"/>
      <c r="C106" s="129"/>
      <c r="D106" s="129"/>
      <c r="E106" s="117">
        <v>200</v>
      </c>
      <c r="F106" s="73"/>
    </row>
    <row r="107" spans="1:6" x14ac:dyDescent="0.3">
      <c r="A107" s="76" t="s">
        <v>213</v>
      </c>
      <c r="B107" s="129">
        <v>16.100000000000001</v>
      </c>
      <c r="C107" s="129">
        <v>16.100000000000001</v>
      </c>
      <c r="D107" s="129"/>
      <c r="E107" s="117"/>
      <c r="F107" s="73"/>
    </row>
    <row r="108" spans="1:6" x14ac:dyDescent="0.3">
      <c r="A108" s="76" t="s">
        <v>214</v>
      </c>
      <c r="B108" s="129"/>
      <c r="C108" s="129"/>
      <c r="D108" s="129"/>
      <c r="E108" s="117">
        <v>500</v>
      </c>
      <c r="F108" s="73"/>
    </row>
    <row r="109" spans="1:6" x14ac:dyDescent="0.3">
      <c r="A109" s="76" t="s">
        <v>215</v>
      </c>
      <c r="B109" s="129"/>
      <c r="C109" s="129"/>
      <c r="D109" s="129"/>
      <c r="E109" s="117"/>
      <c r="F109" s="73"/>
    </row>
    <row r="110" spans="1:6" x14ac:dyDescent="0.3">
      <c r="A110" s="76" t="s">
        <v>216</v>
      </c>
      <c r="B110" s="129"/>
      <c r="C110" s="129"/>
      <c r="D110" s="129"/>
      <c r="E110" s="117"/>
      <c r="F110" s="73"/>
    </row>
    <row r="111" spans="1:6" x14ac:dyDescent="0.3">
      <c r="A111" s="76" t="s">
        <v>217</v>
      </c>
      <c r="B111" s="129">
        <v>22.08</v>
      </c>
      <c r="C111" s="129">
        <v>22.08</v>
      </c>
      <c r="D111" s="129"/>
      <c r="E111" s="117">
        <v>100</v>
      </c>
      <c r="F111" s="73"/>
    </row>
    <row r="112" spans="1:6" x14ac:dyDescent="0.3">
      <c r="A112" s="76" t="s">
        <v>218</v>
      </c>
      <c r="B112" s="129"/>
      <c r="C112" s="129"/>
      <c r="D112" s="129"/>
      <c r="E112" s="117"/>
      <c r="F112" s="73"/>
    </row>
    <row r="113" spans="1:6" x14ac:dyDescent="0.3">
      <c r="A113" s="76" t="s">
        <v>219</v>
      </c>
      <c r="B113" s="129"/>
      <c r="C113" s="129"/>
      <c r="D113" s="129"/>
      <c r="E113" s="117">
        <v>100</v>
      </c>
      <c r="F113" s="73"/>
    </row>
    <row r="114" spans="1:6" x14ac:dyDescent="0.3">
      <c r="A114" s="76" t="s">
        <v>220</v>
      </c>
      <c r="B114" s="129"/>
      <c r="C114" s="129"/>
      <c r="D114" s="129"/>
      <c r="E114" s="117">
        <v>50</v>
      </c>
      <c r="F114" s="73"/>
    </row>
    <row r="115" spans="1:6" x14ac:dyDescent="0.3">
      <c r="A115" s="76" t="s">
        <v>221</v>
      </c>
      <c r="B115" s="129">
        <v>1068</v>
      </c>
      <c r="C115" s="129">
        <v>1068</v>
      </c>
      <c r="D115" s="129"/>
      <c r="E115" s="117">
        <v>200</v>
      </c>
      <c r="F115" s="73"/>
    </row>
    <row r="116" spans="1:6" x14ac:dyDescent="0.3">
      <c r="A116" s="76" t="s">
        <v>222</v>
      </c>
      <c r="B116" s="129"/>
      <c r="C116" s="129"/>
      <c r="D116" s="129"/>
      <c r="E116" s="117">
        <v>1000</v>
      </c>
      <c r="F116" s="73"/>
    </row>
    <row r="117" spans="1:6" x14ac:dyDescent="0.3">
      <c r="A117" s="76" t="s">
        <v>223</v>
      </c>
      <c r="B117" s="129"/>
      <c r="C117" s="129"/>
      <c r="D117" s="129"/>
      <c r="E117" s="117">
        <v>600</v>
      </c>
      <c r="F117" s="73"/>
    </row>
    <row r="118" spans="1:6" x14ac:dyDescent="0.3">
      <c r="A118" s="76" t="s">
        <v>30</v>
      </c>
      <c r="B118" s="129"/>
      <c r="C118" s="129"/>
      <c r="D118" s="129"/>
      <c r="E118" s="117">
        <v>3000</v>
      </c>
      <c r="F118" s="73"/>
    </row>
    <row r="119" spans="1:6" x14ac:dyDescent="0.3">
      <c r="A119" s="76" t="s">
        <v>224</v>
      </c>
      <c r="B119" s="129"/>
      <c r="C119" s="129"/>
      <c r="D119" s="129"/>
      <c r="E119" s="117">
        <v>100</v>
      </c>
      <c r="F119" s="73"/>
    </row>
    <row r="120" spans="1:6" x14ac:dyDescent="0.3">
      <c r="A120" s="76" t="s">
        <v>225</v>
      </c>
      <c r="B120" s="129"/>
      <c r="C120" s="129"/>
      <c r="D120" s="129"/>
      <c r="E120" s="117">
        <v>100</v>
      </c>
      <c r="F120" s="73"/>
    </row>
    <row r="121" spans="1:6" x14ac:dyDescent="0.3">
      <c r="A121" s="76" t="s">
        <v>246</v>
      </c>
      <c r="B121" s="129">
        <v>3258</v>
      </c>
      <c r="C121" s="129">
        <v>2715</v>
      </c>
      <c r="D121" s="129">
        <v>543</v>
      </c>
      <c r="E121" s="117"/>
      <c r="F121" s="73"/>
    </row>
    <row r="122" spans="1:6" x14ac:dyDescent="0.3">
      <c r="A122" s="76" t="s">
        <v>226</v>
      </c>
      <c r="B122" s="129"/>
      <c r="C122" s="129"/>
      <c r="D122" s="129"/>
      <c r="E122" s="117">
        <v>100</v>
      </c>
      <c r="F122" s="73"/>
    </row>
    <row r="123" spans="1:6" x14ac:dyDescent="0.3">
      <c r="A123" s="76" t="s">
        <v>227</v>
      </c>
      <c r="B123" s="129"/>
      <c r="C123" s="129"/>
      <c r="D123" s="129"/>
      <c r="E123" s="117">
        <v>250</v>
      </c>
      <c r="F123" s="73"/>
    </row>
    <row r="124" spans="1:6" x14ac:dyDescent="0.3">
      <c r="A124" s="76" t="s">
        <v>228</v>
      </c>
      <c r="B124" s="129"/>
      <c r="C124" s="129"/>
      <c r="D124" s="129"/>
      <c r="E124" s="117">
        <v>100</v>
      </c>
      <c r="F124" s="73"/>
    </row>
    <row r="125" spans="1:6" x14ac:dyDescent="0.3">
      <c r="A125" s="76"/>
      <c r="B125" s="129"/>
      <c r="C125" s="129"/>
      <c r="D125" s="129"/>
      <c r="E125" s="123">
        <f>SUM(E36:E124)</f>
        <v>45037.5</v>
      </c>
      <c r="F125" s="73"/>
    </row>
    <row r="126" spans="1:6" x14ac:dyDescent="0.3">
      <c r="A126" s="76"/>
      <c r="B126" s="129"/>
      <c r="C126" s="129"/>
      <c r="D126" s="129"/>
      <c r="E126" s="72"/>
      <c r="F126" s="73"/>
    </row>
    <row r="127" spans="1:6" x14ac:dyDescent="0.3">
      <c r="A127" s="114" t="s">
        <v>229</v>
      </c>
      <c r="B127" s="129"/>
      <c r="C127" s="129"/>
      <c r="D127" s="129"/>
      <c r="E127" s="117"/>
      <c r="F127" s="73"/>
    </row>
    <row r="128" spans="1:6" x14ac:dyDescent="0.3">
      <c r="A128" s="76" t="s">
        <v>230</v>
      </c>
      <c r="B128" s="129"/>
      <c r="C128" s="129"/>
      <c r="D128" s="129"/>
      <c r="E128" s="117"/>
      <c r="F128" s="73"/>
    </row>
    <row r="129" spans="1:7" x14ac:dyDescent="0.3">
      <c r="A129" s="76" t="s">
        <v>31</v>
      </c>
      <c r="B129" s="129">
        <v>25.32</v>
      </c>
      <c r="C129" s="129">
        <v>25.32</v>
      </c>
      <c r="D129" s="129"/>
      <c r="E129" s="117">
        <v>200</v>
      </c>
      <c r="F129" s="73"/>
    </row>
    <row r="130" spans="1:7" x14ac:dyDescent="0.3">
      <c r="A130" s="76" t="s">
        <v>231</v>
      </c>
      <c r="B130" s="129">
        <v>209.25</v>
      </c>
      <c r="C130" s="129">
        <v>209.25</v>
      </c>
      <c r="D130" s="129"/>
      <c r="E130" s="117"/>
      <c r="F130" s="73"/>
    </row>
    <row r="131" spans="1:7" x14ac:dyDescent="0.3">
      <c r="A131" s="76" t="s">
        <v>252</v>
      </c>
      <c r="B131" s="129">
        <v>156.51</v>
      </c>
      <c r="C131" s="129">
        <v>156.51</v>
      </c>
      <c r="D131" s="129"/>
      <c r="E131" s="117"/>
      <c r="F131" s="73"/>
    </row>
    <row r="132" spans="1:7" x14ac:dyDescent="0.3">
      <c r="A132" s="76" t="s">
        <v>232</v>
      </c>
      <c r="B132" s="129"/>
      <c r="C132" s="129"/>
      <c r="D132" s="129"/>
      <c r="E132" s="117"/>
      <c r="F132" s="73"/>
    </row>
    <row r="133" spans="1:7" x14ac:dyDescent="0.3">
      <c r="A133" s="76" t="s">
        <v>14</v>
      </c>
      <c r="B133" s="129"/>
      <c r="C133" s="129"/>
      <c r="D133" s="129"/>
      <c r="E133" s="117"/>
      <c r="F133" s="73"/>
    </row>
    <row r="134" spans="1:7" x14ac:dyDescent="0.3">
      <c r="A134" s="76" t="s">
        <v>233</v>
      </c>
      <c r="B134" s="129"/>
      <c r="C134" s="129"/>
      <c r="D134" s="129"/>
      <c r="E134" s="117"/>
      <c r="F134" s="73"/>
    </row>
    <row r="135" spans="1:7" x14ac:dyDescent="0.3">
      <c r="A135" s="76" t="s">
        <v>234</v>
      </c>
      <c r="B135" s="129"/>
      <c r="C135" s="129"/>
      <c r="D135" s="129"/>
      <c r="E135" s="117"/>
      <c r="F135" s="73"/>
    </row>
    <row r="136" spans="1:7" x14ac:dyDescent="0.3">
      <c r="A136" s="76" t="s">
        <v>235</v>
      </c>
      <c r="B136" s="129"/>
      <c r="C136" s="129"/>
      <c r="D136" s="129"/>
      <c r="E136" s="117"/>
      <c r="F136" s="73"/>
    </row>
    <row r="137" spans="1:7" x14ac:dyDescent="0.3">
      <c r="A137" s="76" t="s">
        <v>248</v>
      </c>
      <c r="B137" s="129">
        <v>1014.73</v>
      </c>
      <c r="C137" s="129">
        <v>956.41</v>
      </c>
      <c r="D137" s="129">
        <v>58.32</v>
      </c>
      <c r="E137" s="117"/>
      <c r="F137" s="73"/>
    </row>
    <row r="138" spans="1:7" x14ac:dyDescent="0.3">
      <c r="A138" s="76" t="s">
        <v>236</v>
      </c>
      <c r="B138" s="129"/>
      <c r="C138" s="129"/>
      <c r="D138" s="129"/>
      <c r="E138" s="117"/>
      <c r="F138" s="73"/>
    </row>
    <row r="139" spans="1:7" x14ac:dyDescent="0.3">
      <c r="A139" s="76" t="s">
        <v>247</v>
      </c>
      <c r="B139" s="129">
        <v>130.44999999999999</v>
      </c>
      <c r="C139" s="129">
        <v>130.44999999999999</v>
      </c>
      <c r="D139" s="129"/>
      <c r="E139" s="117"/>
      <c r="F139" s="73"/>
    </row>
    <row r="140" spans="1:7" x14ac:dyDescent="0.3">
      <c r="A140" s="76" t="s">
        <v>251</v>
      </c>
      <c r="B140" s="129">
        <v>34.200000000000003</v>
      </c>
      <c r="C140" s="129">
        <v>34.200000000000003</v>
      </c>
      <c r="D140" s="129"/>
      <c r="E140" s="117"/>
      <c r="F140" s="73"/>
    </row>
    <row r="141" spans="1:7" x14ac:dyDescent="0.3">
      <c r="A141" s="76"/>
      <c r="B141" s="129"/>
      <c r="C141" s="107"/>
      <c r="D141" s="107"/>
      <c r="E141" s="117"/>
      <c r="F141" s="73"/>
    </row>
    <row r="142" spans="1:7" x14ac:dyDescent="0.3">
      <c r="A142" s="76"/>
      <c r="B142" s="129">
        <f>SUM(B36:B140)</f>
        <v>16261.320000000002</v>
      </c>
      <c r="C142" s="129">
        <f>SUM(C36:C140)</f>
        <v>15270.060000000001</v>
      </c>
      <c r="D142" s="129">
        <f>SUM(D36:D140)</f>
        <v>991.2600000000001</v>
      </c>
      <c r="E142" s="123">
        <f>SUM(E125:E138)</f>
        <v>45237.5</v>
      </c>
      <c r="F142" s="73"/>
    </row>
    <row r="143" spans="1:7" x14ac:dyDescent="0.3">
      <c r="A143" s="107"/>
      <c r="B143" s="107"/>
      <c r="C143" s="107"/>
      <c r="D143" s="107"/>
      <c r="E143" s="151">
        <v>45238</v>
      </c>
      <c r="F143" s="152"/>
      <c r="G143" s="152" t="s">
        <v>141</v>
      </c>
    </row>
    <row r="144" spans="1:7" x14ac:dyDescent="0.3">
      <c r="A144" s="107"/>
      <c r="B144" s="107"/>
      <c r="C144" s="107"/>
      <c r="D144" s="107"/>
      <c r="E144" s="124"/>
      <c r="F144" s="73"/>
    </row>
    <row r="145" spans="6:6" x14ac:dyDescent="0.3">
      <c r="F145" s="73"/>
    </row>
    <row r="146" spans="6:6" x14ac:dyDescent="0.3">
      <c r="F146" s="73"/>
    </row>
    <row r="147" spans="6:6" x14ac:dyDescent="0.3">
      <c r="F147" s="7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AD38-37FB-4770-9A32-7EEE054BC43F}">
  <dimension ref="A1:N163"/>
  <sheetViews>
    <sheetView topLeftCell="A12" workbookViewId="0">
      <selection activeCell="C156" sqref="C156"/>
    </sheetView>
  </sheetViews>
  <sheetFormatPr defaultRowHeight="14.4" x14ac:dyDescent="0.3"/>
  <cols>
    <col min="1" max="1" width="34.6640625" customWidth="1"/>
    <col min="2" max="2" width="11" customWidth="1"/>
    <col min="3" max="3" width="13.44140625" customWidth="1"/>
    <col min="4" max="4" width="12.33203125" customWidth="1"/>
    <col min="5" max="5" width="11.44140625" customWidth="1"/>
    <col min="6" max="6" width="2" customWidth="1"/>
    <col min="13" max="13" width="11" customWidth="1"/>
  </cols>
  <sheetData>
    <row r="1" spans="1:14" x14ac:dyDescent="0.3">
      <c r="A1" s="69" t="s">
        <v>295</v>
      </c>
      <c r="B1" s="127"/>
      <c r="C1" s="128"/>
      <c r="D1" s="128"/>
    </row>
    <row r="2" spans="1:14" x14ac:dyDescent="0.3">
      <c r="A2" s="69"/>
      <c r="B2" s="127"/>
      <c r="C2" s="128"/>
      <c r="D2" s="128"/>
    </row>
    <row r="3" spans="1:14" x14ac:dyDescent="0.3">
      <c r="A3" s="70" t="s">
        <v>109</v>
      </c>
      <c r="B3" s="71"/>
      <c r="C3" s="128"/>
      <c r="D3" s="128"/>
      <c r="E3" s="76"/>
      <c r="F3" s="73"/>
      <c r="H3" s="114" t="s">
        <v>267</v>
      </c>
      <c r="I3" s="76"/>
      <c r="J3" s="76"/>
      <c r="K3" s="76"/>
      <c r="L3" s="138"/>
      <c r="M3" s="145">
        <v>105081.85</v>
      </c>
      <c r="N3" s="124" t="s">
        <v>270</v>
      </c>
    </row>
    <row r="4" spans="1:14" x14ac:dyDescent="0.3">
      <c r="A4" s="70"/>
      <c r="B4" s="71"/>
      <c r="C4" s="128"/>
      <c r="D4" s="128"/>
      <c r="E4" s="76"/>
      <c r="F4" s="73"/>
      <c r="H4" s="76"/>
      <c r="I4" s="76"/>
      <c r="J4" s="76"/>
      <c r="K4" s="76"/>
      <c r="L4" s="138"/>
      <c r="M4" s="106"/>
    </row>
    <row r="5" spans="1:14" x14ac:dyDescent="0.3">
      <c r="A5" s="76" t="s">
        <v>111</v>
      </c>
      <c r="B5" s="71"/>
      <c r="C5" s="128"/>
      <c r="D5" s="128"/>
      <c r="F5" s="73"/>
      <c r="H5" s="76" t="s">
        <v>268</v>
      </c>
      <c r="I5" s="76"/>
      <c r="J5" s="76"/>
      <c r="K5" s="76"/>
      <c r="L5" s="138"/>
      <c r="M5" s="146">
        <f>SUM(B31)</f>
        <v>27646.55</v>
      </c>
    </row>
    <row r="6" spans="1:14" x14ac:dyDescent="0.3">
      <c r="A6" s="76" t="s">
        <v>112</v>
      </c>
      <c r="B6" s="71"/>
      <c r="C6" s="128"/>
      <c r="D6" s="128"/>
      <c r="F6" s="73"/>
      <c r="H6" s="76"/>
      <c r="I6" s="76"/>
      <c r="J6" s="76"/>
      <c r="K6" s="76"/>
      <c r="L6" s="138"/>
      <c r="M6" s="106">
        <f>SUM(M3:M5)</f>
        <v>132728.4</v>
      </c>
    </row>
    <row r="7" spans="1:14" x14ac:dyDescent="0.3">
      <c r="A7" s="76" t="s">
        <v>31</v>
      </c>
      <c r="B7" s="106">
        <v>183</v>
      </c>
      <c r="C7" s="128"/>
      <c r="D7" s="128"/>
      <c r="F7" s="73"/>
      <c r="H7" s="76"/>
      <c r="I7" s="76"/>
      <c r="J7" s="76"/>
      <c r="K7" s="76"/>
      <c r="L7" s="138"/>
      <c r="M7" s="106"/>
    </row>
    <row r="8" spans="1:14" x14ac:dyDescent="0.3">
      <c r="A8" s="76" t="s">
        <v>250</v>
      </c>
      <c r="B8" s="71">
        <v>1000</v>
      </c>
      <c r="C8" s="128"/>
      <c r="D8" s="128"/>
      <c r="F8" s="73"/>
      <c r="H8" s="76" t="s">
        <v>269</v>
      </c>
      <c r="I8" s="76"/>
      <c r="J8" s="76"/>
      <c r="K8" s="76"/>
      <c r="L8" s="138"/>
      <c r="M8" s="146">
        <f>SUM(B161)</f>
        <v>16261.320000000002</v>
      </c>
    </row>
    <row r="9" spans="1:14" x14ac:dyDescent="0.3">
      <c r="A9" s="76" t="s">
        <v>115</v>
      </c>
      <c r="B9" s="71"/>
      <c r="C9" s="128"/>
      <c r="D9" s="128"/>
      <c r="F9" s="73"/>
      <c r="H9" s="76"/>
      <c r="I9" s="76"/>
      <c r="J9" s="76"/>
      <c r="K9" s="76"/>
      <c r="L9" s="138"/>
      <c r="M9" s="106"/>
    </row>
    <row r="10" spans="1:14" ht="15" thickBot="1" x14ac:dyDescent="0.35">
      <c r="A10" s="76" t="s">
        <v>117</v>
      </c>
      <c r="B10" s="71"/>
      <c r="C10" s="128"/>
      <c r="D10" s="128"/>
      <c r="F10" s="73"/>
      <c r="H10" s="114" t="s">
        <v>265</v>
      </c>
      <c r="I10" s="114"/>
      <c r="J10" s="114"/>
      <c r="K10" s="114"/>
      <c r="L10" s="139"/>
      <c r="M10" s="147">
        <f>SUM(M6-M8)</f>
        <v>116467.07999999999</v>
      </c>
    </row>
    <row r="11" spans="1:14" ht="15" thickTop="1" x14ac:dyDescent="0.3">
      <c r="A11" s="76" t="s">
        <v>118</v>
      </c>
      <c r="B11" s="71"/>
      <c r="C11" s="128"/>
      <c r="D11" s="128"/>
      <c r="F11" s="73"/>
      <c r="H11" s="76"/>
      <c r="I11" s="76"/>
      <c r="J11" s="76"/>
      <c r="K11" s="76"/>
      <c r="L11" s="138"/>
      <c r="M11" s="106"/>
    </row>
    <row r="12" spans="1:14" x14ac:dyDescent="0.3">
      <c r="A12" s="76" t="s">
        <v>119</v>
      </c>
      <c r="B12" s="71"/>
      <c r="C12" s="128"/>
      <c r="D12" s="128"/>
      <c r="F12" s="73"/>
      <c r="H12" s="114" t="s">
        <v>259</v>
      </c>
      <c r="I12" s="114"/>
      <c r="J12" s="114"/>
      <c r="K12" s="114"/>
      <c r="L12" s="138"/>
      <c r="M12" s="106"/>
    </row>
    <row r="13" spans="1:14" x14ac:dyDescent="0.3">
      <c r="A13" s="76" t="s">
        <v>121</v>
      </c>
      <c r="B13" s="71"/>
      <c r="C13" s="128"/>
      <c r="D13" s="128"/>
      <c r="F13" s="73"/>
      <c r="H13" s="76"/>
      <c r="I13" s="76"/>
      <c r="J13" s="76"/>
      <c r="K13" s="76"/>
      <c r="L13" s="76"/>
      <c r="M13" s="106"/>
    </row>
    <row r="14" spans="1:14" x14ac:dyDescent="0.3">
      <c r="A14" s="76" t="s">
        <v>122</v>
      </c>
      <c r="B14" s="71">
        <v>0.78</v>
      </c>
      <c r="C14" s="128"/>
      <c r="D14" s="128"/>
      <c r="F14" s="73"/>
      <c r="H14" s="76" t="s">
        <v>266</v>
      </c>
      <c r="I14" s="76"/>
      <c r="J14" s="76"/>
      <c r="K14" s="76"/>
      <c r="L14" s="138"/>
      <c r="M14" s="106"/>
    </row>
    <row r="15" spans="1:14" x14ac:dyDescent="0.3">
      <c r="A15" s="76" t="s">
        <v>124</v>
      </c>
      <c r="B15" s="71"/>
      <c r="C15" s="128"/>
      <c r="D15" s="128"/>
      <c r="F15" s="73"/>
      <c r="H15" s="141">
        <v>45462</v>
      </c>
      <c r="I15" s="76" t="s">
        <v>260</v>
      </c>
      <c r="J15" s="76"/>
      <c r="K15" s="76"/>
      <c r="L15" s="138"/>
      <c r="M15" s="106">
        <v>18225.73</v>
      </c>
    </row>
    <row r="16" spans="1:14" x14ac:dyDescent="0.3">
      <c r="A16" s="76" t="s">
        <v>125</v>
      </c>
      <c r="B16" s="71"/>
      <c r="C16" s="128"/>
      <c r="D16" s="128"/>
      <c r="F16" s="73"/>
      <c r="H16" s="141">
        <v>45462</v>
      </c>
      <c r="I16" s="76" t="s">
        <v>261</v>
      </c>
      <c r="J16" s="76"/>
      <c r="K16" s="76"/>
      <c r="L16" s="138"/>
      <c r="M16" s="106">
        <v>239.88</v>
      </c>
    </row>
    <row r="17" spans="1:13" x14ac:dyDescent="0.3">
      <c r="A17" s="76" t="s">
        <v>127</v>
      </c>
      <c r="B17" s="71"/>
      <c r="C17" s="128"/>
      <c r="D17" s="128"/>
      <c r="F17" s="73"/>
      <c r="H17" s="141">
        <v>45382</v>
      </c>
      <c r="I17" s="76" t="s">
        <v>262</v>
      </c>
      <c r="J17" s="76"/>
      <c r="K17" s="76"/>
      <c r="L17" s="138"/>
      <c r="M17" s="146">
        <v>102624.53</v>
      </c>
    </row>
    <row r="18" spans="1:13" x14ac:dyDescent="0.3">
      <c r="A18" s="76" t="s">
        <v>14</v>
      </c>
      <c r="B18" s="71"/>
      <c r="C18" s="128"/>
      <c r="D18" s="128"/>
      <c r="F18" s="73"/>
      <c r="H18" s="76"/>
      <c r="I18" s="76"/>
      <c r="J18" s="76"/>
      <c r="K18" s="76"/>
      <c r="L18" s="138"/>
      <c r="M18" s="106">
        <f>SUM(M15:M17)</f>
        <v>121090.14</v>
      </c>
    </row>
    <row r="19" spans="1:13" x14ac:dyDescent="0.3">
      <c r="A19" s="76" t="s">
        <v>128</v>
      </c>
      <c r="B19" s="71">
        <v>595</v>
      </c>
      <c r="C19" s="128"/>
      <c r="D19" s="128"/>
      <c r="F19" s="73"/>
      <c r="H19" s="76"/>
      <c r="I19" s="76"/>
      <c r="J19" s="76"/>
      <c r="K19" s="76"/>
      <c r="L19" s="138"/>
      <c r="M19" s="138"/>
    </row>
    <row r="20" spans="1:13" x14ac:dyDescent="0.3">
      <c r="A20" s="76" t="s">
        <v>129</v>
      </c>
      <c r="B20" s="71">
        <v>595</v>
      </c>
      <c r="C20" s="128"/>
      <c r="D20" s="128"/>
      <c r="F20" s="73"/>
      <c r="H20" s="76" t="s">
        <v>263</v>
      </c>
      <c r="I20" s="76"/>
      <c r="J20" s="76"/>
      <c r="K20" s="76"/>
      <c r="L20" s="142">
        <v>2330</v>
      </c>
      <c r="M20" s="143">
        <v>16.100000000000001</v>
      </c>
    </row>
    <row r="21" spans="1:13" x14ac:dyDescent="0.3">
      <c r="A21" s="76" t="s">
        <v>249</v>
      </c>
      <c r="B21" s="71">
        <v>990.98</v>
      </c>
      <c r="C21" s="128"/>
      <c r="D21" s="128"/>
      <c r="F21" s="73"/>
      <c r="H21" s="76"/>
      <c r="I21" s="76"/>
      <c r="J21" s="76"/>
      <c r="K21" s="76"/>
      <c r="L21" s="137">
        <v>2352</v>
      </c>
      <c r="M21" s="135">
        <v>500</v>
      </c>
    </row>
    <row r="22" spans="1:13" x14ac:dyDescent="0.3">
      <c r="A22" s="76" t="s">
        <v>131</v>
      </c>
      <c r="B22" s="71"/>
      <c r="C22" s="128"/>
      <c r="D22" s="128"/>
      <c r="F22" s="73"/>
      <c r="H22" s="76"/>
      <c r="I22" s="76"/>
      <c r="J22" s="76"/>
      <c r="K22" s="76"/>
      <c r="L22" s="137">
        <v>2353</v>
      </c>
      <c r="M22" s="135">
        <v>160</v>
      </c>
    </row>
    <row r="23" spans="1:13" x14ac:dyDescent="0.3">
      <c r="A23" s="76" t="s">
        <v>133</v>
      </c>
      <c r="B23" s="71">
        <v>1662.79</v>
      </c>
      <c r="C23" s="128"/>
      <c r="D23" s="128"/>
      <c r="F23" s="73"/>
      <c r="H23" s="76"/>
      <c r="I23" s="76"/>
      <c r="J23" s="76"/>
      <c r="K23" s="76"/>
      <c r="L23" s="137">
        <v>2354</v>
      </c>
      <c r="M23" s="135">
        <v>34.200000000000003</v>
      </c>
    </row>
    <row r="24" spans="1:13" x14ac:dyDescent="0.3">
      <c r="A24" s="76" t="s">
        <v>135</v>
      </c>
      <c r="B24" s="71"/>
      <c r="C24" s="128"/>
      <c r="D24" s="128"/>
      <c r="F24" s="73"/>
      <c r="H24" s="76"/>
      <c r="I24" s="76"/>
      <c r="J24" s="76"/>
      <c r="K24" s="76"/>
      <c r="L24" s="137">
        <v>2355</v>
      </c>
      <c r="M24" s="135">
        <v>40</v>
      </c>
    </row>
    <row r="25" spans="1:13" x14ac:dyDescent="0.3">
      <c r="A25" s="98" t="s">
        <v>137</v>
      </c>
      <c r="B25" s="99">
        <f>SUM(B5:B23)</f>
        <v>5027.5499999999993</v>
      </c>
      <c r="C25" s="128"/>
      <c r="D25" s="128"/>
      <c r="F25" s="73"/>
      <c r="H25" s="76"/>
      <c r="I25" s="76"/>
      <c r="J25" s="76"/>
      <c r="K25" s="76"/>
      <c r="L25" s="137">
        <v>2356</v>
      </c>
      <c r="M25" s="144">
        <v>1296</v>
      </c>
    </row>
    <row r="26" spans="1:13" x14ac:dyDescent="0.3">
      <c r="A26" s="98" t="s">
        <v>139</v>
      </c>
      <c r="B26" s="102"/>
      <c r="C26" s="128"/>
      <c r="D26" s="128"/>
      <c r="F26" s="73"/>
      <c r="H26" s="76"/>
      <c r="I26" s="76"/>
      <c r="J26" s="76"/>
      <c r="K26" s="76"/>
      <c r="L26" s="137">
        <v>2357</v>
      </c>
      <c r="M26" s="135">
        <v>50</v>
      </c>
    </row>
    <row r="27" spans="1:13" x14ac:dyDescent="0.3">
      <c r="A27" s="76" t="s">
        <v>141</v>
      </c>
      <c r="B27" s="71">
        <v>22619</v>
      </c>
      <c r="C27" s="128"/>
      <c r="D27" s="128"/>
      <c r="F27" s="73"/>
      <c r="H27" s="76"/>
      <c r="I27" s="76"/>
      <c r="J27" s="76"/>
      <c r="K27" s="76"/>
      <c r="L27" s="137">
        <v>2358</v>
      </c>
      <c r="M27" s="135">
        <v>1280.99</v>
      </c>
    </row>
    <row r="28" spans="1:13" x14ac:dyDescent="0.3">
      <c r="A28" s="76" t="s">
        <v>142</v>
      </c>
      <c r="B28" s="71"/>
      <c r="C28" s="128"/>
      <c r="D28" s="128"/>
      <c r="F28" s="73"/>
      <c r="H28" s="76"/>
      <c r="I28" s="76"/>
      <c r="J28" s="76"/>
      <c r="K28" s="76"/>
      <c r="L28" s="137">
        <v>2359</v>
      </c>
      <c r="M28" s="135">
        <v>15.59</v>
      </c>
    </row>
    <row r="29" spans="1:13" x14ac:dyDescent="0.3">
      <c r="A29" s="76" t="s">
        <v>144</v>
      </c>
      <c r="B29" s="71"/>
      <c r="C29" s="128"/>
      <c r="D29" s="128"/>
      <c r="F29" s="73"/>
      <c r="H29" s="76"/>
      <c r="I29" s="76"/>
      <c r="J29" s="76"/>
      <c r="K29" s="76"/>
      <c r="L29" s="137">
        <v>2360</v>
      </c>
      <c r="M29" s="135">
        <v>431.67</v>
      </c>
    </row>
    <row r="30" spans="1:13" x14ac:dyDescent="0.3">
      <c r="A30" s="76" t="s">
        <v>145</v>
      </c>
      <c r="B30" s="71"/>
      <c r="C30" s="128"/>
      <c r="D30" s="128"/>
      <c r="F30" s="73"/>
      <c r="H30" s="76"/>
      <c r="I30" s="76"/>
      <c r="J30" s="76"/>
      <c r="K30" s="76"/>
      <c r="L30" s="137">
        <v>2361</v>
      </c>
      <c r="M30" s="135">
        <v>825</v>
      </c>
    </row>
    <row r="31" spans="1:13" x14ac:dyDescent="0.3">
      <c r="A31" s="98" t="s">
        <v>136</v>
      </c>
      <c r="B31" s="99">
        <f>SUM(B25:B30)</f>
        <v>27646.55</v>
      </c>
      <c r="C31" s="128"/>
      <c r="D31" s="128"/>
      <c r="F31" s="73"/>
      <c r="H31" s="76"/>
      <c r="I31" s="76"/>
      <c r="J31" s="76"/>
      <c r="K31" s="76"/>
      <c r="L31" s="137">
        <v>2362</v>
      </c>
      <c r="M31" s="135">
        <v>98.31</v>
      </c>
    </row>
    <row r="32" spans="1:13" x14ac:dyDescent="0.3">
      <c r="B32" s="71"/>
      <c r="C32" s="128"/>
      <c r="D32" s="128"/>
      <c r="F32" s="73"/>
      <c r="H32" s="76"/>
      <c r="I32" s="76"/>
      <c r="J32" s="76"/>
      <c r="K32" s="76"/>
      <c r="L32" s="137">
        <v>2363</v>
      </c>
      <c r="M32" s="135">
        <v>58.2</v>
      </c>
    </row>
    <row r="33" spans="2:13" x14ac:dyDescent="0.3">
      <c r="B33" s="71"/>
      <c r="C33" s="128"/>
      <c r="D33" s="128"/>
      <c r="F33" s="73"/>
      <c r="H33" s="76"/>
      <c r="I33" s="76"/>
      <c r="J33" s="76"/>
      <c r="K33" s="76"/>
      <c r="M33" s="149">
        <f>SUM(M20:M32)</f>
        <v>4806.0600000000004</v>
      </c>
    </row>
    <row r="34" spans="2:13" x14ac:dyDescent="0.3">
      <c r="B34" s="128"/>
      <c r="C34" s="128"/>
      <c r="D34" s="128"/>
      <c r="F34" s="73"/>
    </row>
    <row r="35" spans="2:13" x14ac:dyDescent="0.3">
      <c r="F35" s="155"/>
      <c r="H35" s="76" t="s">
        <v>271</v>
      </c>
      <c r="I35" s="76"/>
      <c r="J35" s="76"/>
      <c r="K35" s="76"/>
      <c r="L35" s="76"/>
      <c r="M35" s="148">
        <v>183</v>
      </c>
    </row>
    <row r="36" spans="2:13" x14ac:dyDescent="0.3">
      <c r="F36" s="73"/>
      <c r="H36" s="76"/>
      <c r="I36" s="76"/>
      <c r="J36" s="76"/>
      <c r="K36" s="76"/>
      <c r="L36" s="76"/>
      <c r="M36" s="150"/>
    </row>
    <row r="37" spans="2:13" ht="15" thickBot="1" x14ac:dyDescent="0.35">
      <c r="F37" s="73"/>
      <c r="H37" s="114" t="s">
        <v>298</v>
      </c>
      <c r="I37" s="114"/>
      <c r="J37" s="114"/>
      <c r="K37" s="114"/>
      <c r="L37" s="139"/>
      <c r="M37" s="140">
        <f>SUM(M18-M33+M35)</f>
        <v>116467.08</v>
      </c>
    </row>
    <row r="38" spans="2:13" ht="15" thickTop="1" x14ac:dyDescent="0.3">
      <c r="F38" s="73"/>
    </row>
    <row r="39" spans="2:13" x14ac:dyDescent="0.3">
      <c r="F39" s="73"/>
    </row>
    <row r="40" spans="2:13" x14ac:dyDescent="0.3">
      <c r="F40" s="73"/>
    </row>
    <row r="41" spans="2:13" x14ac:dyDescent="0.3">
      <c r="F41" s="73"/>
    </row>
    <row r="42" spans="2:13" x14ac:dyDescent="0.3">
      <c r="F42" s="73"/>
    </row>
    <row r="43" spans="2:13" x14ac:dyDescent="0.3">
      <c r="F43" s="73"/>
    </row>
    <row r="44" spans="2:13" x14ac:dyDescent="0.3">
      <c r="F44" s="73"/>
    </row>
    <row r="45" spans="2:13" x14ac:dyDescent="0.3">
      <c r="F45" s="73"/>
    </row>
    <row r="46" spans="2:13" x14ac:dyDescent="0.3">
      <c r="F46" s="73"/>
    </row>
    <row r="47" spans="2:13" x14ac:dyDescent="0.3">
      <c r="F47" s="73"/>
    </row>
    <row r="48" spans="2:13" x14ac:dyDescent="0.3">
      <c r="F48" s="73"/>
    </row>
    <row r="49" spans="1:6" x14ac:dyDescent="0.3">
      <c r="A49" s="70" t="s">
        <v>148</v>
      </c>
      <c r="B49" s="129"/>
      <c r="C49" s="153" t="s">
        <v>244</v>
      </c>
      <c r="D49" s="153" t="s">
        <v>245</v>
      </c>
      <c r="E49" s="154" t="s">
        <v>110</v>
      </c>
      <c r="F49" s="73"/>
    </row>
    <row r="50" spans="1:6" x14ac:dyDescent="0.3">
      <c r="A50" s="70"/>
      <c r="B50" s="129"/>
      <c r="C50" s="153"/>
      <c r="D50" s="153"/>
      <c r="E50" s="154"/>
      <c r="F50" s="73"/>
    </row>
    <row r="51" spans="1:6" x14ac:dyDescent="0.3">
      <c r="A51" s="114" t="s">
        <v>149</v>
      </c>
      <c r="B51" s="129"/>
      <c r="C51" s="129"/>
      <c r="D51" s="129"/>
      <c r="E51" s="112"/>
      <c r="F51" s="73"/>
    </row>
    <row r="52" spans="1:6" x14ac:dyDescent="0.3">
      <c r="A52" s="76" t="s">
        <v>150</v>
      </c>
      <c r="B52" s="129">
        <v>116.79</v>
      </c>
      <c r="C52" s="129">
        <v>116.79</v>
      </c>
      <c r="D52" s="129"/>
      <c r="E52" s="117">
        <v>750</v>
      </c>
      <c r="F52" s="73"/>
    </row>
    <row r="53" spans="1:6" x14ac:dyDescent="0.3">
      <c r="A53" s="76" t="s">
        <v>152</v>
      </c>
      <c r="B53" s="129">
        <v>3694.77</v>
      </c>
      <c r="C53" s="129">
        <v>3694.77</v>
      </c>
      <c r="D53" s="129"/>
      <c r="E53" s="117">
        <v>15600</v>
      </c>
      <c r="F53" s="73"/>
    </row>
    <row r="54" spans="1:6" x14ac:dyDescent="0.3">
      <c r="A54" s="76" t="s">
        <v>153</v>
      </c>
      <c r="B54" s="129">
        <v>105</v>
      </c>
      <c r="C54" s="129">
        <v>105</v>
      </c>
      <c r="D54" s="129"/>
      <c r="E54" s="117">
        <v>420</v>
      </c>
      <c r="F54" s="73"/>
    </row>
    <row r="55" spans="1:6" x14ac:dyDescent="0.3">
      <c r="A55" s="76" t="s">
        <v>154</v>
      </c>
      <c r="B55" s="129"/>
      <c r="C55" s="129"/>
      <c r="D55" s="129"/>
      <c r="E55" s="117">
        <v>200</v>
      </c>
      <c r="F55" s="73"/>
    </row>
    <row r="56" spans="1:6" x14ac:dyDescent="0.3">
      <c r="A56" s="76"/>
      <c r="B56" s="129"/>
      <c r="C56" s="129"/>
      <c r="D56" s="129"/>
      <c r="E56" s="117"/>
      <c r="F56" s="73"/>
    </row>
    <row r="57" spans="1:6" x14ac:dyDescent="0.3">
      <c r="A57" s="114" t="s">
        <v>155</v>
      </c>
      <c r="B57" s="129"/>
      <c r="C57" s="129"/>
      <c r="D57" s="129"/>
      <c r="E57" s="117"/>
      <c r="F57" s="73"/>
    </row>
    <row r="58" spans="1:6" x14ac:dyDescent="0.3">
      <c r="A58" s="76" t="s">
        <v>156</v>
      </c>
      <c r="B58" s="129">
        <v>29.7</v>
      </c>
      <c r="C58" s="129">
        <v>29.7</v>
      </c>
      <c r="D58" s="129"/>
      <c r="E58" s="117">
        <v>300</v>
      </c>
      <c r="F58" s="73"/>
    </row>
    <row r="59" spans="1:6" x14ac:dyDescent="0.3">
      <c r="A59" s="76" t="s">
        <v>157</v>
      </c>
      <c r="B59" s="129">
        <v>74.400000000000006</v>
      </c>
      <c r="C59" s="129">
        <v>64.8</v>
      </c>
      <c r="D59" s="129">
        <v>9.6</v>
      </c>
      <c r="E59" s="117">
        <v>500</v>
      </c>
      <c r="F59" s="73"/>
    </row>
    <row r="60" spans="1:6" x14ac:dyDescent="0.3">
      <c r="A60" s="76"/>
      <c r="B60" s="129"/>
      <c r="C60" s="129"/>
      <c r="D60" s="129"/>
      <c r="E60" s="117"/>
      <c r="F60" s="73"/>
    </row>
    <row r="61" spans="1:6" x14ac:dyDescent="0.3">
      <c r="A61" s="114" t="s">
        <v>158</v>
      </c>
      <c r="B61" s="129"/>
      <c r="C61" s="129"/>
      <c r="D61" s="129"/>
      <c r="E61" s="117"/>
      <c r="F61" s="73"/>
    </row>
    <row r="62" spans="1:6" x14ac:dyDescent="0.3">
      <c r="A62" s="76" t="s">
        <v>159</v>
      </c>
      <c r="B62" s="129">
        <v>160</v>
      </c>
      <c r="C62" s="129">
        <v>160</v>
      </c>
      <c r="D62" s="129"/>
      <c r="E62" s="117">
        <v>200</v>
      </c>
      <c r="F62" s="73"/>
    </row>
    <row r="63" spans="1:6" x14ac:dyDescent="0.3">
      <c r="A63" s="76" t="s">
        <v>160</v>
      </c>
      <c r="B63" s="129"/>
      <c r="C63" s="129"/>
      <c r="D63" s="129"/>
      <c r="E63" s="117">
        <v>450</v>
      </c>
      <c r="F63" s="73"/>
    </row>
    <row r="64" spans="1:6" x14ac:dyDescent="0.3">
      <c r="A64" s="114" t="s">
        <v>161</v>
      </c>
      <c r="B64" s="129"/>
      <c r="C64" s="129"/>
      <c r="D64" s="129"/>
      <c r="E64" s="117"/>
      <c r="F64" s="73"/>
    </row>
    <row r="65" spans="1:6" x14ac:dyDescent="0.3">
      <c r="A65" s="76" t="s">
        <v>162</v>
      </c>
      <c r="B65" s="129">
        <v>431.67</v>
      </c>
      <c r="C65" s="129">
        <v>431.67</v>
      </c>
      <c r="D65" s="129"/>
      <c r="E65" s="117">
        <v>2500</v>
      </c>
      <c r="F65" s="73"/>
    </row>
    <row r="66" spans="1:6" x14ac:dyDescent="0.3">
      <c r="A66" s="76" t="s">
        <v>163</v>
      </c>
      <c r="B66" s="129">
        <v>587.4</v>
      </c>
      <c r="C66" s="129">
        <v>587.4</v>
      </c>
      <c r="D66" s="129"/>
      <c r="E66" s="117">
        <v>700</v>
      </c>
      <c r="F66" s="73"/>
    </row>
    <row r="67" spans="1:6" x14ac:dyDescent="0.3">
      <c r="A67" s="76" t="s">
        <v>164</v>
      </c>
      <c r="B67" s="129"/>
      <c r="C67" s="129"/>
      <c r="D67" s="129"/>
      <c r="E67" s="117">
        <v>500</v>
      </c>
      <c r="F67" s="73"/>
    </row>
    <row r="68" spans="1:6" x14ac:dyDescent="0.3">
      <c r="A68" s="76" t="s">
        <v>165</v>
      </c>
      <c r="B68" s="129"/>
      <c r="C68" s="129"/>
      <c r="D68" s="129"/>
      <c r="E68" s="117">
        <v>100</v>
      </c>
      <c r="F68" s="73"/>
    </row>
    <row r="69" spans="1:6" x14ac:dyDescent="0.3">
      <c r="A69" s="76" t="s">
        <v>166</v>
      </c>
      <c r="B69" s="129">
        <v>25</v>
      </c>
      <c r="C69" s="129">
        <v>25</v>
      </c>
      <c r="D69" s="129"/>
      <c r="E69" s="117">
        <v>150</v>
      </c>
      <c r="F69" s="73"/>
    </row>
    <row r="70" spans="1:6" x14ac:dyDescent="0.3">
      <c r="A70" s="76" t="s">
        <v>167</v>
      </c>
      <c r="B70" s="129"/>
      <c r="C70" s="129"/>
      <c r="D70" s="129"/>
      <c r="E70" s="117">
        <v>50</v>
      </c>
      <c r="F70" s="73"/>
    </row>
    <row r="71" spans="1:6" x14ac:dyDescent="0.3">
      <c r="A71" s="76" t="s">
        <v>168</v>
      </c>
      <c r="B71" s="129"/>
      <c r="C71" s="129"/>
      <c r="D71" s="129"/>
      <c r="E71" s="117"/>
      <c r="F71" s="73"/>
    </row>
    <row r="72" spans="1:6" x14ac:dyDescent="0.3">
      <c r="A72" s="76" t="s">
        <v>169</v>
      </c>
      <c r="B72" s="129">
        <v>120</v>
      </c>
      <c r="C72" s="129">
        <v>100</v>
      </c>
      <c r="D72" s="129">
        <v>20</v>
      </c>
      <c r="E72" s="117">
        <v>160</v>
      </c>
      <c r="F72" s="73"/>
    </row>
    <row r="73" spans="1:6" x14ac:dyDescent="0.3">
      <c r="A73" s="76" t="s">
        <v>170</v>
      </c>
      <c r="B73" s="129">
        <v>174.13</v>
      </c>
      <c r="C73" s="129">
        <v>174.13</v>
      </c>
      <c r="D73" s="129"/>
      <c r="E73" s="117">
        <v>200</v>
      </c>
      <c r="F73" s="73"/>
    </row>
    <row r="74" spans="1:6" x14ac:dyDescent="0.3">
      <c r="A74" s="76"/>
      <c r="B74" s="129"/>
      <c r="C74" s="129"/>
      <c r="D74" s="129"/>
      <c r="E74" s="117"/>
      <c r="F74" s="73"/>
    </row>
    <row r="75" spans="1:6" x14ac:dyDescent="0.3">
      <c r="A75" s="114" t="s">
        <v>171</v>
      </c>
      <c r="B75" s="129"/>
      <c r="C75" s="129"/>
      <c r="D75" s="129"/>
      <c r="E75" s="117"/>
      <c r="F75" s="73"/>
    </row>
    <row r="76" spans="1:6" x14ac:dyDescent="0.3">
      <c r="A76" s="76" t="s">
        <v>172</v>
      </c>
      <c r="B76" s="129">
        <v>884.55</v>
      </c>
      <c r="C76" s="129">
        <v>776.01</v>
      </c>
      <c r="D76" s="129">
        <v>108.54</v>
      </c>
      <c r="E76" s="117">
        <v>800</v>
      </c>
      <c r="F76" s="73"/>
    </row>
    <row r="77" spans="1:6" x14ac:dyDescent="0.3">
      <c r="A77" s="76" t="s">
        <v>173</v>
      </c>
      <c r="B77" s="129"/>
      <c r="C77" s="129"/>
      <c r="D77" s="129"/>
      <c r="E77" s="117">
        <v>10</v>
      </c>
      <c r="F77" s="73"/>
    </row>
    <row r="78" spans="1:6" x14ac:dyDescent="0.3">
      <c r="A78" s="76" t="s">
        <v>174</v>
      </c>
      <c r="B78" s="129"/>
      <c r="C78" s="129"/>
      <c r="D78" s="129"/>
      <c r="E78" s="117">
        <v>200</v>
      </c>
      <c r="F78" s="73"/>
    </row>
    <row r="79" spans="1:6" x14ac:dyDescent="0.3">
      <c r="A79" s="76" t="s">
        <v>175</v>
      </c>
      <c r="B79" s="129">
        <v>40</v>
      </c>
      <c r="C79" s="129">
        <v>40</v>
      </c>
      <c r="D79" s="129"/>
      <c r="E79" s="117">
        <v>50</v>
      </c>
      <c r="F79" s="73"/>
    </row>
    <row r="80" spans="1:6" x14ac:dyDescent="0.3">
      <c r="A80" s="76"/>
      <c r="B80" s="129"/>
      <c r="C80" s="129"/>
      <c r="D80" s="129"/>
      <c r="E80" s="117"/>
      <c r="F80" s="73"/>
    </row>
    <row r="81" spans="1:6" x14ac:dyDescent="0.3">
      <c r="A81" s="114" t="s">
        <v>176</v>
      </c>
      <c r="B81" s="129"/>
      <c r="C81" s="129"/>
      <c r="D81" s="129"/>
      <c r="E81" s="117"/>
      <c r="F81" s="73"/>
    </row>
    <row r="82" spans="1:6" x14ac:dyDescent="0.3">
      <c r="A82" s="122" t="s">
        <v>177</v>
      </c>
      <c r="B82" s="129"/>
      <c r="C82" s="129"/>
      <c r="D82" s="129"/>
      <c r="E82" s="117">
        <v>400</v>
      </c>
      <c r="F82" s="73"/>
    </row>
    <row r="83" spans="1:6" x14ac:dyDescent="0.3">
      <c r="A83" s="76" t="s">
        <v>178</v>
      </c>
      <c r="B83" s="129"/>
      <c r="C83" s="129"/>
      <c r="D83" s="129"/>
      <c r="E83" s="117">
        <v>400</v>
      </c>
      <c r="F83" s="73"/>
    </row>
    <row r="84" spans="1:6" x14ac:dyDescent="0.3">
      <c r="A84" s="76" t="s">
        <v>179</v>
      </c>
      <c r="B84" s="129"/>
      <c r="C84" s="129"/>
      <c r="D84" s="129"/>
      <c r="E84" s="117">
        <v>400</v>
      </c>
      <c r="F84" s="73"/>
    </row>
    <row r="85" spans="1:6" x14ac:dyDescent="0.3">
      <c r="A85" s="76" t="s">
        <v>180</v>
      </c>
      <c r="B85" s="129"/>
      <c r="C85" s="129"/>
      <c r="D85" s="129"/>
      <c r="E85" s="117">
        <v>400</v>
      </c>
      <c r="F85" s="73"/>
    </row>
    <row r="86" spans="1:6" x14ac:dyDescent="0.3">
      <c r="A86" s="76" t="s">
        <v>181</v>
      </c>
      <c r="B86" s="129"/>
      <c r="C86" s="129"/>
      <c r="D86" s="129"/>
      <c r="E86" s="117">
        <v>400</v>
      </c>
      <c r="F86" s="73"/>
    </row>
    <row r="87" spans="1:6" x14ac:dyDescent="0.3">
      <c r="A87" s="76" t="s">
        <v>182</v>
      </c>
      <c r="B87" s="129"/>
      <c r="C87" s="129"/>
      <c r="D87" s="129"/>
      <c r="E87" s="117">
        <v>400</v>
      </c>
      <c r="F87" s="73"/>
    </row>
    <row r="88" spans="1:6" x14ac:dyDescent="0.3">
      <c r="A88" s="76" t="s">
        <v>183</v>
      </c>
      <c r="B88" s="129"/>
      <c r="C88" s="129"/>
      <c r="D88" s="129"/>
      <c r="E88" s="117">
        <v>400</v>
      </c>
      <c r="F88" s="73"/>
    </row>
    <row r="89" spans="1:6" x14ac:dyDescent="0.3">
      <c r="A89" s="76" t="s">
        <v>184</v>
      </c>
      <c r="B89" s="129"/>
      <c r="C89" s="129"/>
      <c r="D89" s="129"/>
      <c r="E89" s="117">
        <v>30</v>
      </c>
      <c r="F89" s="73"/>
    </row>
    <row r="90" spans="1:6" x14ac:dyDescent="0.3">
      <c r="A90" s="76" t="s">
        <v>185</v>
      </c>
      <c r="B90" s="129"/>
      <c r="C90" s="129"/>
      <c r="D90" s="129"/>
      <c r="E90" s="117">
        <v>250</v>
      </c>
      <c r="F90" s="73"/>
    </row>
    <row r="91" spans="1:6" x14ac:dyDescent="0.3">
      <c r="A91" s="76" t="s">
        <v>186</v>
      </c>
      <c r="B91" s="129"/>
      <c r="C91" s="129"/>
      <c r="D91" s="129"/>
      <c r="E91" s="117">
        <v>900</v>
      </c>
      <c r="F91" s="73"/>
    </row>
    <row r="92" spans="1:6" x14ac:dyDescent="0.3">
      <c r="A92" s="76" t="s">
        <v>88</v>
      </c>
      <c r="B92" s="129">
        <v>500</v>
      </c>
      <c r="C92" s="129">
        <v>500</v>
      </c>
      <c r="D92" s="129"/>
      <c r="E92" s="117">
        <v>400</v>
      </c>
      <c r="F92" s="73"/>
    </row>
    <row r="93" spans="1:6" x14ac:dyDescent="0.3">
      <c r="A93" s="76" t="s">
        <v>187</v>
      </c>
      <c r="B93" s="129"/>
      <c r="C93" s="129"/>
      <c r="D93" s="129"/>
      <c r="E93" s="117">
        <v>120</v>
      </c>
      <c r="F93" s="73"/>
    </row>
    <row r="94" spans="1:6" x14ac:dyDescent="0.3">
      <c r="A94" s="76" t="s">
        <v>188</v>
      </c>
      <c r="B94" s="129"/>
      <c r="C94" s="129"/>
      <c r="D94" s="129"/>
      <c r="E94" s="117">
        <v>120</v>
      </c>
      <c r="F94" s="73"/>
    </row>
    <row r="95" spans="1:6" x14ac:dyDescent="0.3">
      <c r="A95" s="76" t="s">
        <v>189</v>
      </c>
      <c r="B95" s="129"/>
      <c r="C95" s="129"/>
      <c r="D95" s="129"/>
      <c r="E95" s="117">
        <v>125</v>
      </c>
      <c r="F95" s="73"/>
    </row>
    <row r="96" spans="1:6" x14ac:dyDescent="0.3">
      <c r="E96" s="117"/>
      <c r="F96" s="73"/>
    </row>
    <row r="97" spans="1:6" x14ac:dyDescent="0.3">
      <c r="A97" s="114" t="s">
        <v>190</v>
      </c>
      <c r="B97" s="129"/>
      <c r="C97" s="129"/>
      <c r="D97" s="129"/>
      <c r="E97" s="117"/>
      <c r="F97" s="73"/>
    </row>
    <row r="98" spans="1:6" x14ac:dyDescent="0.3">
      <c r="A98" s="76" t="s">
        <v>191</v>
      </c>
      <c r="B98" s="129"/>
      <c r="C98" s="129"/>
      <c r="D98" s="129"/>
      <c r="E98" s="117">
        <v>250</v>
      </c>
      <c r="F98" s="73"/>
    </row>
    <row r="99" spans="1:6" x14ac:dyDescent="0.3">
      <c r="A99" s="76" t="s">
        <v>192</v>
      </c>
      <c r="B99" s="129">
        <v>168</v>
      </c>
      <c r="C99" s="129">
        <v>140</v>
      </c>
      <c r="D99" s="129">
        <v>28</v>
      </c>
      <c r="E99" s="117">
        <v>250</v>
      </c>
      <c r="F99" s="73"/>
    </row>
    <row r="100" spans="1:6" x14ac:dyDescent="0.3">
      <c r="A100" s="76" t="s">
        <v>193</v>
      </c>
      <c r="B100" s="129">
        <v>46.77</v>
      </c>
      <c r="C100" s="129">
        <v>38.97</v>
      </c>
      <c r="D100" s="129">
        <v>7.8</v>
      </c>
      <c r="E100" s="117">
        <v>200</v>
      </c>
      <c r="F100" s="73"/>
    </row>
    <row r="101" spans="1:6" x14ac:dyDescent="0.3">
      <c r="A101" s="76" t="s">
        <v>194</v>
      </c>
      <c r="B101" s="129"/>
      <c r="C101" s="129"/>
      <c r="D101" s="129"/>
      <c r="E101" s="117">
        <v>500</v>
      </c>
      <c r="F101" s="73"/>
    </row>
    <row r="102" spans="1:6" x14ac:dyDescent="0.3">
      <c r="A102" s="76" t="s">
        <v>195</v>
      </c>
      <c r="B102" s="129"/>
      <c r="C102" s="129"/>
      <c r="D102" s="129"/>
      <c r="E102" s="117">
        <v>200</v>
      </c>
      <c r="F102" s="73"/>
    </row>
    <row r="103" spans="1:6" x14ac:dyDescent="0.3">
      <c r="E103" s="117"/>
      <c r="F103" s="73"/>
    </row>
    <row r="104" spans="1:6" x14ac:dyDescent="0.3">
      <c r="A104" s="114" t="s">
        <v>196</v>
      </c>
      <c r="B104" s="129"/>
      <c r="C104" s="129"/>
      <c r="D104" s="129"/>
      <c r="E104" s="117"/>
      <c r="F104" s="73"/>
    </row>
    <row r="105" spans="1:6" x14ac:dyDescent="0.3">
      <c r="A105" s="76" t="s">
        <v>197</v>
      </c>
      <c r="B105" s="129">
        <v>1296</v>
      </c>
      <c r="C105" s="129">
        <v>1080</v>
      </c>
      <c r="D105" s="129">
        <v>216</v>
      </c>
      <c r="E105" s="117">
        <v>1620</v>
      </c>
      <c r="F105" s="73"/>
    </row>
    <row r="106" spans="1:6" x14ac:dyDescent="0.3">
      <c r="A106" s="76" t="s">
        <v>198</v>
      </c>
      <c r="B106" s="129"/>
      <c r="C106" s="129"/>
      <c r="D106" s="129"/>
      <c r="E106" s="117"/>
      <c r="F106" s="73"/>
    </row>
    <row r="107" spans="1:6" x14ac:dyDescent="0.3">
      <c r="A107" s="76" t="s">
        <v>199</v>
      </c>
      <c r="B107" s="129">
        <v>1732.5</v>
      </c>
      <c r="C107" s="129">
        <v>1732.5</v>
      </c>
      <c r="D107" s="129"/>
      <c r="E107" s="117">
        <v>5032.5</v>
      </c>
      <c r="F107" s="73"/>
    </row>
    <row r="108" spans="1:6" x14ac:dyDescent="0.3">
      <c r="A108" s="76" t="s">
        <v>200</v>
      </c>
      <c r="B108" s="129"/>
      <c r="C108" s="129"/>
      <c r="D108" s="129"/>
      <c r="E108" s="117">
        <v>100</v>
      </c>
      <c r="F108" s="73"/>
    </row>
    <row r="109" spans="1:6" x14ac:dyDescent="0.3">
      <c r="A109" s="76" t="s">
        <v>201</v>
      </c>
      <c r="B109" s="129">
        <v>40</v>
      </c>
      <c r="C109" s="129">
        <v>40</v>
      </c>
      <c r="D109" s="129"/>
      <c r="E109" s="117">
        <v>300</v>
      </c>
      <c r="F109" s="73"/>
    </row>
    <row r="110" spans="1:6" x14ac:dyDescent="0.3">
      <c r="A110" s="76" t="s">
        <v>202</v>
      </c>
      <c r="B110" s="129"/>
      <c r="C110" s="129"/>
      <c r="D110" s="129"/>
      <c r="E110" s="117">
        <v>150</v>
      </c>
      <c r="F110" s="73"/>
    </row>
    <row r="111" spans="1:6" x14ac:dyDescent="0.3">
      <c r="A111" s="76" t="s">
        <v>203</v>
      </c>
      <c r="B111" s="129"/>
      <c r="C111" s="129"/>
      <c r="D111" s="129"/>
      <c r="E111" s="117">
        <v>250</v>
      </c>
      <c r="F111" s="73"/>
    </row>
    <row r="112" spans="1:6" x14ac:dyDescent="0.3">
      <c r="A112" s="76" t="s">
        <v>204</v>
      </c>
      <c r="B112" s="129"/>
      <c r="C112" s="129"/>
      <c r="D112" s="129"/>
      <c r="E112" s="117">
        <v>200</v>
      </c>
      <c r="F112" s="73"/>
    </row>
    <row r="113" spans="1:6" x14ac:dyDescent="0.3">
      <c r="A113" s="76" t="s">
        <v>205</v>
      </c>
      <c r="B113" s="129"/>
      <c r="C113" s="129"/>
      <c r="D113" s="129"/>
      <c r="E113" s="117">
        <v>200</v>
      </c>
      <c r="F113" s="73"/>
    </row>
    <row r="114" spans="1:6" x14ac:dyDescent="0.3">
      <c r="A114" s="76" t="s">
        <v>206</v>
      </c>
      <c r="B114" s="129"/>
      <c r="C114" s="129"/>
      <c r="D114" s="129"/>
      <c r="E114" s="117">
        <v>100</v>
      </c>
      <c r="F114" s="73"/>
    </row>
    <row r="115" spans="1:6" x14ac:dyDescent="0.3">
      <c r="A115" s="76" t="s">
        <v>207</v>
      </c>
      <c r="B115" s="129">
        <v>100</v>
      </c>
      <c r="C115" s="129">
        <v>100</v>
      </c>
      <c r="D115" s="129"/>
      <c r="E115" s="117">
        <v>300</v>
      </c>
      <c r="F115" s="73"/>
    </row>
    <row r="116" spans="1:6" x14ac:dyDescent="0.3">
      <c r="E116" s="117"/>
      <c r="F116" s="73"/>
    </row>
    <row r="117" spans="1:6" x14ac:dyDescent="0.3">
      <c r="A117" s="114" t="s">
        <v>208</v>
      </c>
      <c r="B117" s="129"/>
      <c r="C117" s="129"/>
      <c r="D117" s="129"/>
      <c r="E117" s="117"/>
      <c r="F117" s="73"/>
    </row>
    <row r="118" spans="1:6" x14ac:dyDescent="0.3">
      <c r="A118" s="76" t="s">
        <v>209</v>
      </c>
      <c r="B118" s="129"/>
      <c r="C118" s="129"/>
      <c r="D118" s="129"/>
      <c r="E118" s="117">
        <v>300</v>
      </c>
      <c r="F118" s="73"/>
    </row>
    <row r="119" spans="1:6" x14ac:dyDescent="0.3">
      <c r="A119" s="76"/>
      <c r="B119" s="129"/>
      <c r="C119" s="129"/>
      <c r="D119" s="129"/>
      <c r="E119" s="117"/>
      <c r="F119" s="73"/>
    </row>
    <row r="120" spans="1:6" x14ac:dyDescent="0.3">
      <c r="A120" s="114" t="s">
        <v>210</v>
      </c>
      <c r="B120" s="129"/>
      <c r="C120" s="129"/>
      <c r="D120" s="129"/>
      <c r="E120" s="117"/>
      <c r="F120" s="73"/>
    </row>
    <row r="121" spans="1:6" x14ac:dyDescent="0.3">
      <c r="A121" s="76" t="s">
        <v>211</v>
      </c>
      <c r="B121" s="129"/>
      <c r="C121" s="129"/>
      <c r="D121" s="129"/>
      <c r="E121" s="117">
        <v>100</v>
      </c>
      <c r="F121" s="73"/>
    </row>
    <row r="122" spans="1:6" x14ac:dyDescent="0.3">
      <c r="A122" s="76" t="s">
        <v>212</v>
      </c>
      <c r="B122" s="129"/>
      <c r="C122" s="129"/>
      <c r="D122" s="129"/>
      <c r="E122" s="117">
        <v>200</v>
      </c>
      <c r="F122" s="73"/>
    </row>
    <row r="123" spans="1:6" x14ac:dyDescent="0.3">
      <c r="A123" s="76" t="s">
        <v>213</v>
      </c>
      <c r="B123" s="129">
        <v>16.100000000000001</v>
      </c>
      <c r="C123" s="129">
        <v>16.100000000000001</v>
      </c>
      <c r="D123" s="129"/>
      <c r="E123" s="117"/>
      <c r="F123" s="73"/>
    </row>
    <row r="124" spans="1:6" x14ac:dyDescent="0.3">
      <c r="A124" s="76" t="s">
        <v>214</v>
      </c>
      <c r="B124" s="129"/>
      <c r="C124" s="129"/>
      <c r="D124" s="129"/>
      <c r="E124" s="117">
        <v>500</v>
      </c>
      <c r="F124" s="73"/>
    </row>
    <row r="125" spans="1:6" x14ac:dyDescent="0.3">
      <c r="A125" s="76" t="s">
        <v>215</v>
      </c>
      <c r="B125" s="129"/>
      <c r="C125" s="129"/>
      <c r="D125" s="129"/>
      <c r="E125" s="117"/>
      <c r="F125" s="73"/>
    </row>
    <row r="126" spans="1:6" x14ac:dyDescent="0.3">
      <c r="A126" s="76" t="s">
        <v>216</v>
      </c>
      <c r="B126" s="129"/>
      <c r="C126" s="129"/>
      <c r="D126" s="129"/>
      <c r="E126" s="117"/>
      <c r="F126" s="73"/>
    </row>
    <row r="127" spans="1:6" x14ac:dyDescent="0.3">
      <c r="A127" s="76" t="s">
        <v>217</v>
      </c>
      <c r="B127" s="129">
        <v>22.08</v>
      </c>
      <c r="C127" s="129">
        <v>22.08</v>
      </c>
      <c r="D127" s="129"/>
      <c r="E127" s="117">
        <v>100</v>
      </c>
      <c r="F127" s="73"/>
    </row>
    <row r="128" spans="1:6" x14ac:dyDescent="0.3">
      <c r="A128" s="76" t="s">
        <v>218</v>
      </c>
      <c r="B128" s="129"/>
      <c r="C128" s="129"/>
      <c r="D128" s="129"/>
      <c r="E128" s="117"/>
      <c r="F128" s="73"/>
    </row>
    <row r="129" spans="1:6" x14ac:dyDescent="0.3">
      <c r="A129" s="76" t="s">
        <v>219</v>
      </c>
      <c r="B129" s="129"/>
      <c r="C129" s="129"/>
      <c r="D129" s="129"/>
      <c r="E129" s="117">
        <v>100</v>
      </c>
      <c r="F129" s="73"/>
    </row>
    <row r="130" spans="1:6" x14ac:dyDescent="0.3">
      <c r="A130" s="76" t="s">
        <v>220</v>
      </c>
      <c r="B130" s="129"/>
      <c r="C130" s="129"/>
      <c r="D130" s="129"/>
      <c r="E130" s="117">
        <v>50</v>
      </c>
      <c r="F130" s="73"/>
    </row>
    <row r="131" spans="1:6" x14ac:dyDescent="0.3">
      <c r="A131" s="76" t="s">
        <v>221</v>
      </c>
      <c r="B131" s="129">
        <v>1068</v>
      </c>
      <c r="C131" s="129">
        <v>1068</v>
      </c>
      <c r="D131" s="129"/>
      <c r="E131" s="117">
        <v>200</v>
      </c>
      <c r="F131" s="73"/>
    </row>
    <row r="132" spans="1:6" x14ac:dyDescent="0.3">
      <c r="A132" s="76" t="s">
        <v>222</v>
      </c>
      <c r="B132" s="129"/>
      <c r="C132" s="129"/>
      <c r="D132" s="129"/>
      <c r="E132" s="117">
        <v>1000</v>
      </c>
      <c r="F132" s="73"/>
    </row>
    <row r="133" spans="1:6" x14ac:dyDescent="0.3">
      <c r="A133" s="76" t="s">
        <v>223</v>
      </c>
      <c r="B133" s="129"/>
      <c r="C133" s="129"/>
      <c r="D133" s="129"/>
      <c r="E133" s="117">
        <v>600</v>
      </c>
      <c r="F133" s="73"/>
    </row>
    <row r="134" spans="1:6" x14ac:dyDescent="0.3">
      <c r="A134" s="76" t="s">
        <v>30</v>
      </c>
      <c r="B134" s="129"/>
      <c r="C134" s="129"/>
      <c r="D134" s="129"/>
      <c r="E134" s="117">
        <v>3000</v>
      </c>
      <c r="F134" s="73"/>
    </row>
    <row r="135" spans="1:6" x14ac:dyDescent="0.3">
      <c r="A135" s="76" t="s">
        <v>224</v>
      </c>
      <c r="B135" s="129"/>
      <c r="C135" s="129"/>
      <c r="D135" s="129"/>
      <c r="E135" s="117">
        <v>100</v>
      </c>
      <c r="F135" s="73"/>
    </row>
    <row r="136" spans="1:6" x14ac:dyDescent="0.3">
      <c r="A136" s="76" t="s">
        <v>225</v>
      </c>
      <c r="B136" s="129"/>
      <c r="C136" s="129"/>
      <c r="D136" s="129"/>
      <c r="E136" s="117">
        <v>100</v>
      </c>
      <c r="F136" s="73"/>
    </row>
    <row r="137" spans="1:6" x14ac:dyDescent="0.3">
      <c r="A137" s="76" t="s">
        <v>246</v>
      </c>
      <c r="B137" s="129">
        <v>3258</v>
      </c>
      <c r="C137" s="129">
        <v>2715</v>
      </c>
      <c r="D137" s="129">
        <v>543</v>
      </c>
      <c r="E137" s="117"/>
      <c r="F137" s="73"/>
    </row>
    <row r="138" spans="1:6" x14ac:dyDescent="0.3">
      <c r="A138" s="76" t="s">
        <v>226</v>
      </c>
      <c r="B138" s="129"/>
      <c r="C138" s="129"/>
      <c r="D138" s="129"/>
      <c r="E138" s="117">
        <v>100</v>
      </c>
      <c r="F138" s="73"/>
    </row>
    <row r="139" spans="1:6" x14ac:dyDescent="0.3">
      <c r="A139" s="76" t="s">
        <v>227</v>
      </c>
      <c r="B139" s="129"/>
      <c r="C139" s="129"/>
      <c r="D139" s="129"/>
      <c r="E139" s="117">
        <v>250</v>
      </c>
      <c r="F139" s="73"/>
    </row>
    <row r="140" spans="1:6" x14ac:dyDescent="0.3">
      <c r="A140" s="76" t="s">
        <v>228</v>
      </c>
      <c r="B140" s="129"/>
      <c r="C140" s="129"/>
      <c r="D140" s="129"/>
      <c r="E140" s="117">
        <v>100</v>
      </c>
      <c r="F140" s="73"/>
    </row>
    <row r="141" spans="1:6" x14ac:dyDescent="0.3">
      <c r="A141" s="76"/>
      <c r="B141" s="129"/>
      <c r="C141" s="129"/>
      <c r="D141" s="129"/>
      <c r="E141" s="123"/>
      <c r="F141" s="73"/>
    </row>
    <row r="142" spans="1:6" x14ac:dyDescent="0.3">
      <c r="A142" s="76" t="s">
        <v>294</v>
      </c>
      <c r="B142" s="129">
        <f>SUM(B52:B140)</f>
        <v>14690.86</v>
      </c>
      <c r="C142" s="129">
        <f t="shared" ref="C142:E142" si="0">SUM(C52:C140)</f>
        <v>13757.92</v>
      </c>
      <c r="D142" s="129">
        <f t="shared" si="0"/>
        <v>932.94</v>
      </c>
      <c r="E142" s="129">
        <f t="shared" si="0"/>
        <v>45037.5</v>
      </c>
      <c r="F142" s="73"/>
    </row>
    <row r="143" spans="1:6" x14ac:dyDescent="0.3">
      <c r="A143" s="76"/>
      <c r="B143" s="129"/>
      <c r="C143" s="129"/>
      <c r="D143" s="129"/>
      <c r="E143" s="123"/>
      <c r="F143" s="73"/>
    </row>
    <row r="144" spans="1:6" x14ac:dyDescent="0.3">
      <c r="A144" s="76"/>
      <c r="B144" s="129"/>
      <c r="C144" s="129"/>
      <c r="D144" s="129"/>
      <c r="E144" s="72"/>
      <c r="F144" s="73"/>
    </row>
    <row r="145" spans="1:6" x14ac:dyDescent="0.3">
      <c r="A145" s="114" t="s">
        <v>229</v>
      </c>
      <c r="B145" s="129"/>
      <c r="C145" s="129"/>
      <c r="D145" s="129"/>
      <c r="E145" s="117"/>
      <c r="F145" s="73"/>
    </row>
    <row r="146" spans="1:6" x14ac:dyDescent="0.3">
      <c r="A146" s="76" t="s">
        <v>230</v>
      </c>
      <c r="B146" s="129"/>
      <c r="C146" s="129"/>
      <c r="D146" s="129"/>
      <c r="E146" s="117"/>
      <c r="F146" s="73"/>
    </row>
    <row r="147" spans="1:6" x14ac:dyDescent="0.3">
      <c r="A147" s="76" t="s">
        <v>31</v>
      </c>
      <c r="B147" s="129">
        <v>25.32</v>
      </c>
      <c r="C147" s="129">
        <v>25.32</v>
      </c>
      <c r="D147" s="129"/>
      <c r="E147" s="117">
        <v>200</v>
      </c>
      <c r="F147" s="73"/>
    </row>
    <row r="148" spans="1:6" x14ac:dyDescent="0.3">
      <c r="A148" s="76" t="s">
        <v>231</v>
      </c>
      <c r="B148" s="129">
        <v>209.25</v>
      </c>
      <c r="C148" s="129">
        <v>209.25</v>
      </c>
      <c r="D148" s="129"/>
      <c r="E148" s="117"/>
      <c r="F148" s="73"/>
    </row>
    <row r="149" spans="1:6" x14ac:dyDescent="0.3">
      <c r="A149" s="76" t="s">
        <v>252</v>
      </c>
      <c r="B149" s="129">
        <v>156.51</v>
      </c>
      <c r="C149" s="129">
        <v>156.51</v>
      </c>
      <c r="D149" s="129"/>
      <c r="E149" s="117"/>
      <c r="F149" s="73"/>
    </row>
    <row r="150" spans="1:6" x14ac:dyDescent="0.3">
      <c r="A150" s="76" t="s">
        <v>232</v>
      </c>
      <c r="B150" s="129"/>
      <c r="C150" s="129"/>
      <c r="D150" s="129"/>
      <c r="E150" s="117"/>
      <c r="F150" s="73"/>
    </row>
    <row r="151" spans="1:6" x14ac:dyDescent="0.3">
      <c r="A151" s="76" t="s">
        <v>14</v>
      </c>
      <c r="B151" s="129"/>
      <c r="C151" s="129"/>
      <c r="D151" s="129"/>
      <c r="E151" s="117"/>
      <c r="F151" s="73"/>
    </row>
    <row r="152" spans="1:6" x14ac:dyDescent="0.3">
      <c r="A152" s="76" t="s">
        <v>233</v>
      </c>
      <c r="B152" s="129"/>
      <c r="C152" s="129"/>
      <c r="D152" s="129"/>
      <c r="E152" s="117"/>
      <c r="F152" s="73"/>
    </row>
    <row r="153" spans="1:6" x14ac:dyDescent="0.3">
      <c r="A153" s="76" t="s">
        <v>234</v>
      </c>
      <c r="B153" s="129"/>
      <c r="C153" s="129"/>
      <c r="D153" s="129"/>
      <c r="E153" s="117"/>
      <c r="F153" s="73"/>
    </row>
    <row r="154" spans="1:6" x14ac:dyDescent="0.3">
      <c r="A154" s="76" t="s">
        <v>235</v>
      </c>
      <c r="B154" s="129"/>
      <c r="C154" s="129"/>
      <c r="D154" s="129"/>
      <c r="E154" s="117"/>
      <c r="F154" s="73"/>
    </row>
    <row r="155" spans="1:6" x14ac:dyDescent="0.3">
      <c r="A155" s="76" t="s">
        <v>248</v>
      </c>
      <c r="B155" s="129">
        <v>1014.73</v>
      </c>
      <c r="C155" s="129">
        <v>956.41</v>
      </c>
      <c r="D155" s="129">
        <v>58.32</v>
      </c>
      <c r="E155" s="117"/>
      <c r="F155" s="73"/>
    </row>
    <row r="156" spans="1:6" x14ac:dyDescent="0.3">
      <c r="A156" s="76" t="s">
        <v>236</v>
      </c>
      <c r="B156" s="129"/>
      <c r="C156" s="129"/>
      <c r="D156" s="129"/>
      <c r="E156" s="117"/>
      <c r="F156" s="73"/>
    </row>
    <row r="157" spans="1:6" x14ac:dyDescent="0.3">
      <c r="A157" s="76" t="s">
        <v>247</v>
      </c>
      <c r="B157" s="129">
        <v>130.44999999999999</v>
      </c>
      <c r="C157" s="129">
        <v>130.44999999999999</v>
      </c>
      <c r="D157" s="129"/>
      <c r="E157" s="117"/>
      <c r="F157" s="73"/>
    </row>
    <row r="158" spans="1:6" x14ac:dyDescent="0.3">
      <c r="A158" s="76" t="s">
        <v>251</v>
      </c>
      <c r="B158" s="129">
        <v>34.200000000000003</v>
      </c>
      <c r="C158" s="129">
        <v>34.200000000000003</v>
      </c>
      <c r="D158" s="129"/>
      <c r="E158" s="117"/>
      <c r="F158" s="73"/>
    </row>
    <row r="159" spans="1:6" x14ac:dyDescent="0.3">
      <c r="A159" s="76"/>
      <c r="B159" s="129"/>
      <c r="C159" s="129"/>
      <c r="D159" s="129"/>
      <c r="E159" s="117"/>
      <c r="F159" s="73"/>
    </row>
    <row r="160" spans="1:6" x14ac:dyDescent="0.3">
      <c r="A160" s="76"/>
      <c r="B160" s="129"/>
      <c r="C160" s="107"/>
      <c r="D160" s="107"/>
      <c r="E160" s="117"/>
      <c r="F160" s="73"/>
    </row>
    <row r="161" spans="1:6" x14ac:dyDescent="0.3">
      <c r="A161" s="98" t="s">
        <v>297</v>
      </c>
      <c r="B161" s="156">
        <f>SUM(B142:B159)</f>
        <v>16261.320000000002</v>
      </c>
      <c r="C161" s="156">
        <f t="shared" ref="C161:E161" si="1">SUM(C142:C159)</f>
        <v>15270.060000000001</v>
      </c>
      <c r="D161" s="156">
        <f t="shared" si="1"/>
        <v>991.2600000000001</v>
      </c>
      <c r="E161" s="156">
        <f t="shared" si="1"/>
        <v>45237.5</v>
      </c>
      <c r="F161" s="73"/>
    </row>
    <row r="162" spans="1:6" x14ac:dyDescent="0.3">
      <c r="A162" s="107"/>
      <c r="B162" s="107"/>
      <c r="C162" s="107"/>
      <c r="D162" s="107"/>
      <c r="F162" s="73"/>
    </row>
    <row r="163" spans="1:6" x14ac:dyDescent="0.3">
      <c r="A163" s="107"/>
      <c r="B163" s="107"/>
      <c r="C163" s="107"/>
      <c r="D163" s="157" t="s">
        <v>296</v>
      </c>
      <c r="E163" s="151">
        <v>45238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9CF8-428C-4124-931C-D97457BE1F1C}">
  <dimension ref="A1:I72"/>
  <sheetViews>
    <sheetView topLeftCell="A4" workbookViewId="0">
      <selection activeCell="J30" sqref="J30"/>
    </sheetView>
  </sheetViews>
  <sheetFormatPr defaultRowHeight="14.4" x14ac:dyDescent="0.3"/>
  <cols>
    <col min="1" max="1" width="47.109375" customWidth="1"/>
    <col min="2" max="2" width="15.109375" customWidth="1"/>
    <col min="3" max="3" width="24.6640625" customWidth="1"/>
    <col min="7" max="7" width="10.109375" bestFit="1" customWidth="1"/>
    <col min="9" max="9" width="10.109375" bestFit="1" customWidth="1"/>
  </cols>
  <sheetData>
    <row r="1" spans="1:3" x14ac:dyDescent="0.3">
      <c r="A1" s="1" t="s">
        <v>39</v>
      </c>
      <c r="B1" s="2"/>
    </row>
    <row r="2" spans="1:3" x14ac:dyDescent="0.3">
      <c r="A2" s="3">
        <v>45474</v>
      </c>
      <c r="B2" s="2"/>
    </row>
    <row r="3" spans="1:3" x14ac:dyDescent="0.3">
      <c r="A3" s="16" t="s">
        <v>0</v>
      </c>
      <c r="B3" s="4" t="s">
        <v>1</v>
      </c>
      <c r="C3" s="5" t="s">
        <v>2</v>
      </c>
    </row>
    <row r="4" spans="1:3" x14ac:dyDescent="0.3">
      <c r="A4" s="45" t="s">
        <v>253</v>
      </c>
      <c r="B4" s="131">
        <v>1662.79</v>
      </c>
      <c r="C4" s="8" t="s">
        <v>41</v>
      </c>
    </row>
    <row r="5" spans="1:3" x14ac:dyDescent="0.3">
      <c r="A5" s="45" t="s">
        <v>254</v>
      </c>
      <c r="B5" s="7">
        <v>595</v>
      </c>
      <c r="C5" s="8" t="s">
        <v>255</v>
      </c>
    </row>
    <row r="6" spans="1:3" x14ac:dyDescent="0.3">
      <c r="A6" s="45" t="s">
        <v>256</v>
      </c>
      <c r="B6" s="7">
        <v>22619</v>
      </c>
      <c r="C6" s="8" t="s">
        <v>3</v>
      </c>
    </row>
    <row r="7" spans="1:3" x14ac:dyDescent="0.3">
      <c r="A7" s="45" t="s">
        <v>257</v>
      </c>
      <c r="B7" s="7">
        <v>595</v>
      </c>
      <c r="C7" s="8" t="s">
        <v>255</v>
      </c>
    </row>
    <row r="8" spans="1:3" x14ac:dyDescent="0.3">
      <c r="A8" s="45" t="s">
        <v>278</v>
      </c>
      <c r="B8" s="7">
        <v>20000</v>
      </c>
      <c r="C8" s="8" t="s">
        <v>3</v>
      </c>
    </row>
    <row r="9" spans="1:3" x14ac:dyDescent="0.3">
      <c r="A9" s="46"/>
      <c r="B9" s="68">
        <f>SUM(B4:B8)</f>
        <v>45471.79</v>
      </c>
      <c r="C9" s="8"/>
    </row>
    <row r="10" spans="1:3" x14ac:dyDescent="0.3">
      <c r="A10" s="13"/>
      <c r="B10" s="14"/>
      <c r="C10" s="15"/>
    </row>
    <row r="11" spans="1:3" x14ac:dyDescent="0.3">
      <c r="A11" s="16" t="s">
        <v>4</v>
      </c>
      <c r="B11" s="17"/>
      <c r="C11" s="11"/>
    </row>
    <row r="12" spans="1:3" x14ac:dyDescent="0.3">
      <c r="A12" s="11" t="s">
        <v>272</v>
      </c>
      <c r="B12" s="17">
        <v>72</v>
      </c>
      <c r="C12" s="11" t="s">
        <v>274</v>
      </c>
    </row>
    <row r="13" spans="1:3" x14ac:dyDescent="0.3">
      <c r="A13" s="11" t="s">
        <v>275</v>
      </c>
      <c r="B13" s="17">
        <v>20</v>
      </c>
      <c r="C13" s="11" t="s">
        <v>3</v>
      </c>
    </row>
    <row r="14" spans="1:3" x14ac:dyDescent="0.3">
      <c r="A14" s="11" t="s">
        <v>276</v>
      </c>
      <c r="B14" s="9">
        <v>10</v>
      </c>
      <c r="C14" s="11" t="s">
        <v>3</v>
      </c>
    </row>
    <row r="15" spans="1:3" x14ac:dyDescent="0.3">
      <c r="A15" s="11" t="s">
        <v>279</v>
      </c>
      <c r="B15" s="18">
        <v>52.5</v>
      </c>
      <c r="C15" s="8" t="s">
        <v>3</v>
      </c>
    </row>
    <row r="16" spans="1:3" x14ac:dyDescent="0.3">
      <c r="A16" s="11" t="s">
        <v>277</v>
      </c>
      <c r="B16" s="18">
        <v>15.48</v>
      </c>
      <c r="C16" s="8" t="s">
        <v>3</v>
      </c>
    </row>
    <row r="17" spans="1:6" x14ac:dyDescent="0.3">
      <c r="A17" s="11" t="s">
        <v>280</v>
      </c>
      <c r="B17" s="18">
        <v>240</v>
      </c>
      <c r="C17" s="8" t="s">
        <v>3</v>
      </c>
    </row>
    <row r="18" spans="1:6" x14ac:dyDescent="0.3">
      <c r="A18" s="11" t="s">
        <v>5</v>
      </c>
      <c r="B18" s="18">
        <v>1231.5899999999999</v>
      </c>
      <c r="C18" s="11" t="s">
        <v>3</v>
      </c>
      <c r="F18" s="19"/>
    </row>
    <row r="19" spans="1:6" x14ac:dyDescent="0.3">
      <c r="A19" s="11" t="s">
        <v>6</v>
      </c>
      <c r="B19" s="18">
        <v>32.4</v>
      </c>
      <c r="C19" s="11" t="s">
        <v>3</v>
      </c>
      <c r="F19" s="19"/>
    </row>
    <row r="20" spans="1:6" x14ac:dyDescent="0.3">
      <c r="A20" s="11" t="s">
        <v>7</v>
      </c>
      <c r="B20" s="18">
        <v>35</v>
      </c>
      <c r="C20" s="8" t="s">
        <v>3</v>
      </c>
    </row>
    <row r="21" spans="1:6" x14ac:dyDescent="0.3">
      <c r="A21" s="11" t="s">
        <v>240</v>
      </c>
      <c r="B21" s="18">
        <v>15.59</v>
      </c>
      <c r="C21" s="8" t="s">
        <v>3</v>
      </c>
    </row>
    <row r="22" spans="1:6" x14ac:dyDescent="0.3">
      <c r="A22" s="11" t="s">
        <v>281</v>
      </c>
      <c r="B22" s="18">
        <v>57.6</v>
      </c>
      <c r="C22" s="8" t="s">
        <v>3</v>
      </c>
    </row>
    <row r="23" spans="1:6" x14ac:dyDescent="0.3">
      <c r="A23" s="11" t="s">
        <v>282</v>
      </c>
      <c r="B23" s="18">
        <v>161.26</v>
      </c>
      <c r="C23" s="8" t="s">
        <v>3</v>
      </c>
    </row>
    <row r="24" spans="1:6" x14ac:dyDescent="0.3">
      <c r="A24" s="11" t="s">
        <v>289</v>
      </c>
      <c r="B24" s="18">
        <v>48</v>
      </c>
      <c r="C24" s="8" t="s">
        <v>285</v>
      </c>
    </row>
    <row r="25" spans="1:6" x14ac:dyDescent="0.3">
      <c r="A25" s="11" t="s">
        <v>290</v>
      </c>
      <c r="B25" s="18">
        <v>24</v>
      </c>
      <c r="C25" s="8" t="s">
        <v>285</v>
      </c>
    </row>
    <row r="26" spans="1:6" x14ac:dyDescent="0.3">
      <c r="A26" s="11" t="s">
        <v>286</v>
      </c>
      <c r="B26" s="18">
        <v>280.04000000000002</v>
      </c>
      <c r="C26" s="8" t="s">
        <v>3</v>
      </c>
    </row>
    <row r="27" spans="1:6" x14ac:dyDescent="0.3">
      <c r="A27" s="11" t="s">
        <v>241</v>
      </c>
      <c r="B27" s="18">
        <v>825</v>
      </c>
      <c r="C27" s="8" t="s">
        <v>3</v>
      </c>
    </row>
    <row r="28" spans="1:6" x14ac:dyDescent="0.3">
      <c r="A28" s="44"/>
      <c r="B28" s="20"/>
      <c r="C28" s="8"/>
    </row>
    <row r="29" spans="1:6" x14ac:dyDescent="0.3">
      <c r="A29" s="21"/>
      <c r="B29" s="65">
        <f>SUM(B12:B27)</f>
        <v>3120.46</v>
      </c>
    </row>
    <row r="30" spans="1:6" ht="15" thickBot="1" x14ac:dyDescent="0.35">
      <c r="B30" s="22"/>
    </row>
    <row r="31" spans="1:6" ht="15" thickBot="1" x14ac:dyDescent="0.35">
      <c r="A31" s="55" t="s">
        <v>237</v>
      </c>
      <c r="B31" s="23"/>
      <c r="C31" s="24"/>
    </row>
    <row r="32" spans="1:6" ht="15" thickBot="1" x14ac:dyDescent="0.35">
      <c r="A32" s="25" t="s">
        <v>9</v>
      </c>
      <c r="B32" s="67">
        <v>18225.73</v>
      </c>
      <c r="C32" s="24"/>
    </row>
    <row r="33" spans="1:6" ht="15" thickBot="1" x14ac:dyDescent="0.35">
      <c r="A33" s="58" t="s">
        <v>10</v>
      </c>
      <c r="B33" s="56">
        <v>239.88</v>
      </c>
      <c r="C33" s="24"/>
    </row>
    <row r="34" spans="1:6" ht="15" thickBot="1" x14ac:dyDescent="0.35">
      <c r="A34" s="50" t="s">
        <v>11</v>
      </c>
      <c r="B34" s="57">
        <f>SUM(B32:B33)</f>
        <v>18465.61</v>
      </c>
      <c r="C34" s="24"/>
    </row>
    <row r="35" spans="1:6" ht="15" thickBot="1" x14ac:dyDescent="0.35">
      <c r="A35" s="52"/>
      <c r="B35" s="26"/>
      <c r="C35" s="24"/>
    </row>
    <row r="36" spans="1:6" ht="15" thickBot="1" x14ac:dyDescent="0.35">
      <c r="A36" s="27" t="s">
        <v>292</v>
      </c>
      <c r="C36" s="24"/>
    </row>
    <row r="37" spans="1:6" ht="15" thickBot="1" x14ac:dyDescent="0.35">
      <c r="A37" s="27" t="s">
        <v>12</v>
      </c>
      <c r="B37" s="28">
        <v>82624.53</v>
      </c>
      <c r="C37" s="24"/>
    </row>
    <row r="38" spans="1:6" x14ac:dyDescent="0.3">
      <c r="A38" s="53"/>
      <c r="B38" s="2"/>
      <c r="C38" s="29"/>
    </row>
    <row r="39" spans="1:6" x14ac:dyDescent="0.3">
      <c r="A39" s="51" t="s">
        <v>13</v>
      </c>
      <c r="B39" s="11"/>
      <c r="C39" s="29"/>
    </row>
    <row r="40" spans="1:6" x14ac:dyDescent="0.3">
      <c r="A40" s="48" t="s">
        <v>14</v>
      </c>
      <c r="B40" s="30">
        <v>754.26</v>
      </c>
      <c r="C40" s="29"/>
    </row>
    <row r="41" spans="1:6" x14ac:dyDescent="0.3">
      <c r="A41" s="49" t="s">
        <v>15</v>
      </c>
      <c r="B41" s="31">
        <v>12482.69</v>
      </c>
      <c r="C41" s="29"/>
    </row>
    <row r="42" spans="1:6" x14ac:dyDescent="0.3">
      <c r="A42" s="49" t="s">
        <v>16</v>
      </c>
      <c r="B42" s="31">
        <v>10265.98</v>
      </c>
      <c r="C42" s="29"/>
      <c r="F42" s="2"/>
    </row>
    <row r="43" spans="1:6" x14ac:dyDescent="0.3">
      <c r="A43" s="48" t="s">
        <v>17</v>
      </c>
      <c r="B43" s="32">
        <v>757.5</v>
      </c>
      <c r="C43" s="33"/>
      <c r="F43" s="2"/>
    </row>
    <row r="44" spans="1:6" x14ac:dyDescent="0.3">
      <c r="A44" s="49" t="s">
        <v>18</v>
      </c>
      <c r="B44" s="34">
        <v>533.09</v>
      </c>
      <c r="C44" s="33"/>
      <c r="F44" s="37"/>
    </row>
    <row r="45" spans="1:6" x14ac:dyDescent="0.3">
      <c r="A45" s="48" t="s">
        <v>19</v>
      </c>
      <c r="B45" s="34">
        <v>531.34</v>
      </c>
      <c r="C45" s="33"/>
      <c r="F45" s="2"/>
    </row>
    <row r="46" spans="1:6" x14ac:dyDescent="0.3">
      <c r="A46" s="48" t="s">
        <v>20</v>
      </c>
      <c r="B46" s="35">
        <v>3964.58</v>
      </c>
      <c r="C46" s="206" t="s">
        <v>21</v>
      </c>
      <c r="D46" s="207"/>
      <c r="E46" s="207"/>
      <c r="F46" s="37"/>
    </row>
    <row r="47" spans="1:6" x14ac:dyDescent="0.3">
      <c r="A47" s="48" t="s">
        <v>23</v>
      </c>
      <c r="B47" s="34">
        <v>199.7</v>
      </c>
      <c r="C47" s="36"/>
      <c r="F47" s="2"/>
    </row>
    <row r="48" spans="1:6" x14ac:dyDescent="0.3">
      <c r="A48" s="48" t="s">
        <v>24</v>
      </c>
      <c r="B48" s="34">
        <v>616</v>
      </c>
      <c r="C48" s="33"/>
      <c r="D48" s="2"/>
      <c r="F48" s="37"/>
    </row>
    <row r="49" spans="1:9" x14ac:dyDescent="0.3">
      <c r="A49" s="48" t="s">
        <v>25</v>
      </c>
      <c r="B49" s="34">
        <v>115.45</v>
      </c>
      <c r="C49" s="33"/>
      <c r="D49" s="37"/>
      <c r="F49" s="2"/>
    </row>
    <row r="50" spans="1:9" x14ac:dyDescent="0.3">
      <c r="A50" s="48" t="s">
        <v>26</v>
      </c>
      <c r="B50" s="34">
        <v>2479.84</v>
      </c>
      <c r="C50" s="33"/>
      <c r="D50" s="37"/>
      <c r="F50" s="2"/>
    </row>
    <row r="51" spans="1:9" x14ac:dyDescent="0.3">
      <c r="A51" s="11" t="s">
        <v>27</v>
      </c>
      <c r="B51" s="34">
        <v>225.68</v>
      </c>
      <c r="C51" s="33" t="s">
        <v>287</v>
      </c>
      <c r="D51" s="37"/>
      <c r="F51" s="2"/>
    </row>
    <row r="52" spans="1:9" x14ac:dyDescent="0.3">
      <c r="A52" s="11" t="s">
        <v>28</v>
      </c>
      <c r="B52" s="34">
        <v>600</v>
      </c>
      <c r="C52" s="33" t="s">
        <v>66</v>
      </c>
      <c r="D52" s="37"/>
      <c r="E52" s="37"/>
      <c r="F52" s="37"/>
      <c r="I52" s="37"/>
    </row>
    <row r="53" spans="1:9" x14ac:dyDescent="0.3">
      <c r="A53" s="11" t="s">
        <v>29</v>
      </c>
      <c r="B53" s="34">
        <v>2375</v>
      </c>
      <c r="C53" s="33" t="s">
        <v>66</v>
      </c>
      <c r="D53" s="37"/>
      <c r="E53" s="37"/>
      <c r="F53" s="2"/>
      <c r="I53" s="2"/>
    </row>
    <row r="54" spans="1:9" x14ac:dyDescent="0.3">
      <c r="A54" s="11" t="s">
        <v>59</v>
      </c>
      <c r="B54" s="34">
        <v>34.57</v>
      </c>
      <c r="C54" s="33"/>
      <c r="D54" s="37"/>
      <c r="E54" s="37"/>
      <c r="F54" s="2"/>
      <c r="I54" s="37"/>
    </row>
    <row r="55" spans="1:9" x14ac:dyDescent="0.3">
      <c r="A55" s="11" t="s">
        <v>30</v>
      </c>
      <c r="B55" s="34">
        <v>6000</v>
      </c>
      <c r="C55" s="33"/>
      <c r="D55" s="37"/>
      <c r="I55" s="37"/>
    </row>
    <row r="56" spans="1:9" x14ac:dyDescent="0.3">
      <c r="A56" s="11" t="s">
        <v>31</v>
      </c>
      <c r="B56" s="47">
        <v>585</v>
      </c>
      <c r="C56" s="208"/>
      <c r="D56" s="209"/>
      <c r="E56" s="209"/>
      <c r="F56" s="210"/>
      <c r="G56" s="37"/>
    </row>
    <row r="57" spans="1:9" x14ac:dyDescent="0.3">
      <c r="A57" s="11" t="s">
        <v>273</v>
      </c>
      <c r="B57" s="61">
        <v>771.49</v>
      </c>
      <c r="C57" s="38"/>
      <c r="D57" s="38"/>
      <c r="E57" s="38"/>
      <c r="F57" s="38"/>
      <c r="G57" s="2"/>
    </row>
    <row r="58" spans="1:9" x14ac:dyDescent="0.3">
      <c r="A58" s="11" t="s">
        <v>33</v>
      </c>
      <c r="B58" s="62">
        <v>123.54</v>
      </c>
      <c r="C58" s="38"/>
      <c r="D58" s="38"/>
      <c r="E58" s="38"/>
      <c r="F58" s="38"/>
      <c r="G58" s="37"/>
    </row>
    <row r="59" spans="1:9" ht="15" thickBot="1" x14ac:dyDescent="0.35">
      <c r="A59" s="39" t="s">
        <v>34</v>
      </c>
      <c r="B59" s="60">
        <v>35486.550000000003</v>
      </c>
      <c r="C59" s="33"/>
      <c r="G59" s="37"/>
    </row>
    <row r="60" spans="1:9" x14ac:dyDescent="0.3">
      <c r="A60" s="39"/>
      <c r="B60" s="40"/>
      <c r="C60" s="33"/>
    </row>
    <row r="61" spans="1:9" x14ac:dyDescent="0.3">
      <c r="A61" s="1" t="s">
        <v>95</v>
      </c>
      <c r="C61" s="2"/>
    </row>
    <row r="62" spans="1:9" x14ac:dyDescent="0.3">
      <c r="A62" s="1" t="s">
        <v>242</v>
      </c>
    </row>
    <row r="64" spans="1:9" x14ac:dyDescent="0.3">
      <c r="D64" t="s">
        <v>36</v>
      </c>
    </row>
    <row r="65" spans="1:3" x14ac:dyDescent="0.3">
      <c r="A65" s="41" t="s">
        <v>37</v>
      </c>
      <c r="B65" s="6"/>
      <c r="C65" s="21"/>
    </row>
    <row r="66" spans="1:3" x14ac:dyDescent="0.3">
      <c r="A66" s="42" t="s">
        <v>64</v>
      </c>
      <c r="C66" s="59"/>
    </row>
    <row r="67" spans="1:3" x14ac:dyDescent="0.3">
      <c r="A67" s="42" t="s">
        <v>68</v>
      </c>
      <c r="C67" s="43"/>
    </row>
    <row r="68" spans="1:3" x14ac:dyDescent="0.3">
      <c r="A68" s="42" t="s">
        <v>288</v>
      </c>
      <c r="C68" s="43"/>
    </row>
    <row r="69" spans="1:3" x14ac:dyDescent="0.3">
      <c r="A69" s="42"/>
      <c r="C69" s="43"/>
    </row>
    <row r="70" spans="1:3" x14ac:dyDescent="0.3">
      <c r="A70" s="42" t="s">
        <v>283</v>
      </c>
      <c r="C70" s="43"/>
    </row>
    <row r="71" spans="1:3" x14ac:dyDescent="0.3">
      <c r="A71" s="42" t="s">
        <v>284</v>
      </c>
      <c r="C71" s="43"/>
    </row>
    <row r="72" spans="1:3" x14ac:dyDescent="0.3">
      <c r="A72" s="63" t="s">
        <v>291</v>
      </c>
      <c r="B72" s="10"/>
      <c r="C72" s="8"/>
    </row>
  </sheetData>
  <mergeCells count="2">
    <mergeCell ref="C46:E46"/>
    <mergeCell ref="C56:F5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79A8-8C47-4E30-8ACC-19493A62060B}">
  <dimension ref="A1:H64"/>
  <sheetViews>
    <sheetView workbookViewId="0">
      <selection sqref="A1:F65"/>
    </sheetView>
  </sheetViews>
  <sheetFormatPr defaultRowHeight="14.4" x14ac:dyDescent="0.3"/>
  <cols>
    <col min="1" max="1" width="47.109375" customWidth="1"/>
    <col min="2" max="2" width="12.33203125" customWidth="1"/>
    <col min="3" max="3" width="27.33203125" customWidth="1"/>
    <col min="8" max="8" width="10.109375" bestFit="1" customWidth="1"/>
  </cols>
  <sheetData>
    <row r="1" spans="1:6" x14ac:dyDescent="0.3">
      <c r="A1" s="1" t="s">
        <v>39</v>
      </c>
      <c r="B1" s="2"/>
    </row>
    <row r="2" spans="1:6" x14ac:dyDescent="0.3">
      <c r="A2" s="3">
        <v>45505</v>
      </c>
      <c r="B2" s="2"/>
    </row>
    <row r="3" spans="1:6" x14ac:dyDescent="0.3">
      <c r="A3" s="16" t="s">
        <v>0</v>
      </c>
      <c r="B3" s="4" t="s">
        <v>1</v>
      </c>
      <c r="C3" s="5" t="s">
        <v>2</v>
      </c>
    </row>
    <row r="4" spans="1:6" x14ac:dyDescent="0.3">
      <c r="A4" s="45" t="s">
        <v>299</v>
      </c>
      <c r="B4" s="131">
        <v>20000</v>
      </c>
      <c r="C4" s="8" t="s">
        <v>3</v>
      </c>
    </row>
    <row r="5" spans="1:6" x14ac:dyDescent="0.3">
      <c r="A5" s="46"/>
      <c r="B5" s="68">
        <f>SUM(B4:B4)</f>
        <v>20000</v>
      </c>
      <c r="C5" s="8"/>
    </row>
    <row r="6" spans="1:6" x14ac:dyDescent="0.3">
      <c r="A6" s="13"/>
      <c r="B6" s="14"/>
      <c r="C6" s="15"/>
    </row>
    <row r="7" spans="1:6" x14ac:dyDescent="0.3">
      <c r="A7" s="16" t="s">
        <v>4</v>
      </c>
      <c r="B7" s="17"/>
      <c r="C7" s="11"/>
    </row>
    <row r="8" spans="1:6" x14ac:dyDescent="0.3">
      <c r="A8" s="11" t="s">
        <v>303</v>
      </c>
      <c r="B8" s="9">
        <v>20000</v>
      </c>
      <c r="C8" s="11" t="s">
        <v>3</v>
      </c>
    </row>
    <row r="9" spans="1:6" x14ac:dyDescent="0.3">
      <c r="A9" s="11" t="s">
        <v>314</v>
      </c>
      <c r="B9" s="9">
        <v>1200</v>
      </c>
      <c r="C9" s="11" t="s">
        <v>306</v>
      </c>
    </row>
    <row r="10" spans="1:6" x14ac:dyDescent="0.3">
      <c r="A10" s="11" t="s">
        <v>304</v>
      </c>
      <c r="B10" s="9">
        <v>30</v>
      </c>
      <c r="C10" s="11" t="s">
        <v>305</v>
      </c>
    </row>
    <row r="11" spans="1:6" x14ac:dyDescent="0.3">
      <c r="A11" s="11" t="s">
        <v>302</v>
      </c>
      <c r="B11" s="18">
        <v>50.56</v>
      </c>
      <c r="C11" s="8" t="s">
        <v>311</v>
      </c>
    </row>
    <row r="12" spans="1:6" x14ac:dyDescent="0.3">
      <c r="A12" s="11" t="s">
        <v>5</v>
      </c>
      <c r="B12" s="18">
        <v>1231.5899999999999</v>
      </c>
      <c r="C12" s="11" t="s">
        <v>3</v>
      </c>
      <c r="F12" s="19"/>
    </row>
    <row r="13" spans="1:6" x14ac:dyDescent="0.3">
      <c r="A13" s="11" t="s">
        <v>6</v>
      </c>
      <c r="B13" s="18">
        <v>15.3</v>
      </c>
      <c r="C13" s="11" t="s">
        <v>3</v>
      </c>
      <c r="F13" s="19"/>
    </row>
    <row r="14" spans="1:6" x14ac:dyDescent="0.3">
      <c r="A14" s="11" t="s">
        <v>7</v>
      </c>
      <c r="B14" s="18">
        <v>35</v>
      </c>
      <c r="C14" s="8" t="s">
        <v>3</v>
      </c>
    </row>
    <row r="15" spans="1:6" x14ac:dyDescent="0.3">
      <c r="A15" s="11" t="s">
        <v>300</v>
      </c>
      <c r="B15" s="18">
        <v>15.59</v>
      </c>
      <c r="C15" s="8" t="s">
        <v>3</v>
      </c>
    </row>
    <row r="16" spans="1:6" x14ac:dyDescent="0.3">
      <c r="A16" s="11" t="s">
        <v>301</v>
      </c>
      <c r="B16" s="18">
        <v>870</v>
      </c>
      <c r="C16" s="8" t="s">
        <v>315</v>
      </c>
    </row>
    <row r="17" spans="1:6" x14ac:dyDescent="0.3">
      <c r="A17" s="21"/>
      <c r="B17" s="65">
        <f>SUM(B8:B16)</f>
        <v>23448.04</v>
      </c>
    </row>
    <row r="18" spans="1:6" ht="15" thickBot="1" x14ac:dyDescent="0.35">
      <c r="B18" s="22"/>
    </row>
    <row r="19" spans="1:6" ht="15" thickBot="1" x14ac:dyDescent="0.35">
      <c r="A19" s="55" t="s">
        <v>237</v>
      </c>
      <c r="B19" s="23"/>
      <c r="C19" s="24"/>
    </row>
    <row r="20" spans="1:6" ht="15" thickBot="1" x14ac:dyDescent="0.35">
      <c r="A20" s="25" t="s">
        <v>9</v>
      </c>
      <c r="B20" s="67">
        <v>34972.97</v>
      </c>
      <c r="C20" s="24"/>
    </row>
    <row r="21" spans="1:6" ht="15" thickBot="1" x14ac:dyDescent="0.35">
      <c r="A21" s="58" t="s">
        <v>10</v>
      </c>
      <c r="B21" s="56">
        <v>240.13</v>
      </c>
      <c r="C21" s="24"/>
    </row>
    <row r="22" spans="1:6" ht="15" thickBot="1" x14ac:dyDescent="0.35">
      <c r="A22" s="50" t="s">
        <v>11</v>
      </c>
      <c r="B22" s="57">
        <f>SUM(B20:B21)</f>
        <v>35213.1</v>
      </c>
      <c r="C22" s="24"/>
    </row>
    <row r="23" spans="1:6" ht="15" thickBot="1" x14ac:dyDescent="0.35">
      <c r="A23" s="52"/>
      <c r="B23" s="26"/>
      <c r="C23" s="24"/>
    </row>
    <row r="24" spans="1:6" ht="15" thickBot="1" x14ac:dyDescent="0.35">
      <c r="A24" s="27" t="s">
        <v>292</v>
      </c>
      <c r="C24" s="24"/>
    </row>
    <row r="25" spans="1:6" ht="15" thickBot="1" x14ac:dyDescent="0.35">
      <c r="A25" s="27" t="s">
        <v>12</v>
      </c>
      <c r="B25" s="28">
        <v>82624.53</v>
      </c>
      <c r="C25" s="24"/>
    </row>
    <row r="26" spans="1:6" x14ac:dyDescent="0.3">
      <c r="A26" s="53"/>
      <c r="B26" s="2"/>
      <c r="C26" s="29"/>
    </row>
    <row r="27" spans="1:6" x14ac:dyDescent="0.3">
      <c r="A27" s="51" t="s">
        <v>13</v>
      </c>
      <c r="B27" s="11"/>
      <c r="C27" s="29"/>
    </row>
    <row r="28" spans="1:6" x14ac:dyDescent="0.3">
      <c r="A28" s="48" t="s">
        <v>14</v>
      </c>
      <c r="B28" s="30">
        <v>754.26</v>
      </c>
      <c r="C28" s="29"/>
    </row>
    <row r="29" spans="1:6" x14ac:dyDescent="0.3">
      <c r="A29" s="49" t="s">
        <v>15</v>
      </c>
      <c r="B29" s="31">
        <v>12482.69</v>
      </c>
      <c r="C29" s="29"/>
    </row>
    <row r="30" spans="1:6" x14ac:dyDescent="0.3">
      <c r="A30" s="49" t="s">
        <v>16</v>
      </c>
      <c r="B30" s="31">
        <v>10265.98</v>
      </c>
      <c r="C30" s="29"/>
      <c r="F30" s="2"/>
    </row>
    <row r="31" spans="1:6" x14ac:dyDescent="0.3">
      <c r="A31" s="48" t="s">
        <v>17</v>
      </c>
      <c r="B31" s="32">
        <v>757.5</v>
      </c>
      <c r="C31" s="33"/>
      <c r="F31" s="2"/>
    </row>
    <row r="32" spans="1:6" x14ac:dyDescent="0.3">
      <c r="A32" s="49" t="s">
        <v>18</v>
      </c>
      <c r="B32" s="34">
        <v>533.09</v>
      </c>
      <c r="C32" s="33"/>
      <c r="F32" s="37"/>
    </row>
    <row r="33" spans="1:8" x14ac:dyDescent="0.3">
      <c r="A33" s="48" t="s">
        <v>19</v>
      </c>
      <c r="B33" s="34">
        <v>531.34</v>
      </c>
      <c r="C33" s="33"/>
      <c r="F33" s="2"/>
    </row>
    <row r="34" spans="1:8" x14ac:dyDescent="0.3">
      <c r="A34" s="48" t="s">
        <v>20</v>
      </c>
      <c r="B34" s="35">
        <v>3964.58</v>
      </c>
      <c r="C34" s="206" t="s">
        <v>327</v>
      </c>
      <c r="D34" s="207"/>
      <c r="E34" s="207"/>
      <c r="F34" s="37"/>
    </row>
    <row r="35" spans="1:8" x14ac:dyDescent="0.3">
      <c r="A35" s="48" t="s">
        <v>23</v>
      </c>
      <c r="B35" s="34">
        <v>199.7</v>
      </c>
      <c r="C35" s="36" t="s">
        <v>36</v>
      </c>
      <c r="F35" s="2"/>
    </row>
    <row r="36" spans="1:8" x14ac:dyDescent="0.3">
      <c r="A36" s="48" t="s">
        <v>24</v>
      </c>
      <c r="B36" s="34">
        <v>616</v>
      </c>
      <c r="C36" s="33"/>
      <c r="D36" s="2"/>
      <c r="F36" s="37"/>
      <c r="H36" s="2"/>
    </row>
    <row r="37" spans="1:8" x14ac:dyDescent="0.3">
      <c r="A37" s="48" t="s">
        <v>25</v>
      </c>
      <c r="B37" s="34">
        <v>115.45</v>
      </c>
      <c r="C37" s="33"/>
      <c r="D37" s="37"/>
      <c r="F37" s="2"/>
      <c r="H37" s="37"/>
    </row>
    <row r="38" spans="1:8" x14ac:dyDescent="0.3">
      <c r="A38" s="48" t="s">
        <v>320</v>
      </c>
      <c r="B38" s="34">
        <v>2479.84</v>
      </c>
      <c r="C38" s="33"/>
      <c r="D38" s="37"/>
      <c r="F38" s="2"/>
      <c r="H38" s="2"/>
    </row>
    <row r="39" spans="1:8" x14ac:dyDescent="0.3">
      <c r="A39" s="11" t="s">
        <v>316</v>
      </c>
      <c r="B39" s="34">
        <v>225.68</v>
      </c>
      <c r="C39" s="33" t="s">
        <v>287</v>
      </c>
      <c r="D39" s="37"/>
      <c r="F39" s="2"/>
    </row>
    <row r="40" spans="1:8" x14ac:dyDescent="0.3">
      <c r="A40" s="11" t="s">
        <v>317</v>
      </c>
      <c r="B40" s="34">
        <v>600</v>
      </c>
      <c r="C40" s="33" t="s">
        <v>307</v>
      </c>
      <c r="D40" s="37"/>
      <c r="E40" s="37"/>
      <c r="F40" s="37"/>
      <c r="H40" s="2"/>
    </row>
    <row r="41" spans="1:8" x14ac:dyDescent="0.3">
      <c r="A41" s="11" t="s">
        <v>318</v>
      </c>
      <c r="B41" s="34">
        <v>1175</v>
      </c>
      <c r="C41" s="33" t="s">
        <v>307</v>
      </c>
      <c r="D41" s="37"/>
      <c r="E41" s="37"/>
      <c r="F41" s="2"/>
    </row>
    <row r="42" spans="1:8" x14ac:dyDescent="0.3">
      <c r="A42" s="11" t="s">
        <v>319</v>
      </c>
      <c r="B42" s="34">
        <v>34.57</v>
      </c>
      <c r="C42" s="33"/>
      <c r="D42" s="37"/>
      <c r="E42" s="37"/>
      <c r="F42" s="2"/>
    </row>
    <row r="43" spans="1:8" x14ac:dyDescent="0.3">
      <c r="A43" s="11" t="s">
        <v>30</v>
      </c>
      <c r="B43" s="34">
        <v>6000</v>
      </c>
      <c r="C43" s="33"/>
      <c r="D43" s="37"/>
    </row>
    <row r="44" spans="1:8" x14ac:dyDescent="0.3">
      <c r="A44" s="11" t="s">
        <v>31</v>
      </c>
      <c r="B44" s="47">
        <v>585</v>
      </c>
      <c r="C44" s="209"/>
      <c r="D44" s="209"/>
      <c r="E44" s="209"/>
      <c r="F44" s="209"/>
    </row>
    <row r="45" spans="1:8" x14ac:dyDescent="0.3">
      <c r="A45" s="11" t="s">
        <v>273</v>
      </c>
      <c r="B45" s="61">
        <v>720.93</v>
      </c>
      <c r="C45" s="38"/>
      <c r="D45" s="38"/>
      <c r="E45" s="38"/>
      <c r="F45" s="38"/>
    </row>
    <row r="46" spans="1:8" x14ac:dyDescent="0.3">
      <c r="A46" s="11" t="s">
        <v>33</v>
      </c>
      <c r="B46" s="62">
        <v>123.54</v>
      </c>
      <c r="C46" s="38"/>
      <c r="D46" s="38"/>
      <c r="E46" s="38"/>
      <c r="F46" s="38"/>
    </row>
    <row r="47" spans="1:8" ht="15" thickBot="1" x14ac:dyDescent="0.35">
      <c r="A47" s="39" t="s">
        <v>34</v>
      </c>
      <c r="B47" s="60">
        <v>34235.99</v>
      </c>
      <c r="C47" s="33"/>
    </row>
    <row r="48" spans="1:8" x14ac:dyDescent="0.3">
      <c r="A48" s="39"/>
      <c r="B48" s="40"/>
      <c r="C48" s="33"/>
    </row>
    <row r="49" spans="1:4" x14ac:dyDescent="0.3">
      <c r="A49" s="1" t="s">
        <v>95</v>
      </c>
      <c r="C49" s="2"/>
    </row>
    <row r="50" spans="1:4" x14ac:dyDescent="0.3">
      <c r="A50" s="1" t="s">
        <v>312</v>
      </c>
    </row>
    <row r="51" spans="1:4" x14ac:dyDescent="0.3">
      <c r="A51" s="1" t="s">
        <v>313</v>
      </c>
    </row>
    <row r="52" spans="1:4" x14ac:dyDescent="0.3">
      <c r="D52" t="s">
        <v>36</v>
      </c>
    </row>
    <row r="53" spans="1:4" x14ac:dyDescent="0.3">
      <c r="A53" s="41" t="s">
        <v>37</v>
      </c>
      <c r="B53" s="6"/>
      <c r="C53" s="21"/>
    </row>
    <row r="54" spans="1:4" x14ac:dyDescent="0.3">
      <c r="A54" s="42" t="s">
        <v>322</v>
      </c>
      <c r="C54" s="43"/>
    </row>
    <row r="55" spans="1:4" x14ac:dyDescent="0.3">
      <c r="A55" s="42" t="s">
        <v>321</v>
      </c>
      <c r="C55" s="43"/>
    </row>
    <row r="56" spans="1:4" x14ac:dyDescent="0.3">
      <c r="A56" s="42" t="s">
        <v>323</v>
      </c>
      <c r="C56" s="43"/>
    </row>
    <row r="57" spans="1:4" x14ac:dyDescent="0.3">
      <c r="A57" s="42" t="s">
        <v>308</v>
      </c>
      <c r="C57" s="43"/>
    </row>
    <row r="58" spans="1:4" x14ac:dyDescent="0.3">
      <c r="A58" s="42" t="s">
        <v>309</v>
      </c>
      <c r="C58" s="43"/>
    </row>
    <row r="59" spans="1:4" x14ac:dyDescent="0.3">
      <c r="A59" s="42"/>
      <c r="C59" s="43"/>
    </row>
    <row r="60" spans="1:4" x14ac:dyDescent="0.3">
      <c r="A60" s="42" t="s">
        <v>324</v>
      </c>
      <c r="C60" s="43"/>
    </row>
    <row r="61" spans="1:4" x14ac:dyDescent="0.3">
      <c r="A61" s="42" t="s">
        <v>310</v>
      </c>
      <c r="C61" s="43"/>
    </row>
    <row r="62" spans="1:4" x14ac:dyDescent="0.3">
      <c r="A62" s="42"/>
      <c r="C62" s="43"/>
    </row>
    <row r="63" spans="1:4" x14ac:dyDescent="0.3">
      <c r="A63" s="42" t="s">
        <v>325</v>
      </c>
      <c r="C63" s="43"/>
    </row>
    <row r="64" spans="1:4" x14ac:dyDescent="0.3">
      <c r="A64" s="63" t="s">
        <v>326</v>
      </c>
      <c r="B64" s="10"/>
      <c r="C64" s="8"/>
    </row>
  </sheetData>
  <mergeCells count="2">
    <mergeCell ref="C34:E34"/>
    <mergeCell ref="C44:F4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B1A3-8838-428C-8C3C-4A3E16581BD8}">
  <dimension ref="A1:M165"/>
  <sheetViews>
    <sheetView workbookViewId="0">
      <selection activeCell="L18" sqref="L18"/>
    </sheetView>
  </sheetViews>
  <sheetFormatPr defaultRowHeight="14.4" x14ac:dyDescent="0.3"/>
  <cols>
    <col min="1" max="1" width="28.6640625" customWidth="1"/>
    <col min="2" max="2" width="12.6640625" customWidth="1"/>
    <col min="3" max="3" width="11.44140625" bestFit="1" customWidth="1"/>
    <col min="5" max="5" width="13.5546875" customWidth="1"/>
    <col min="12" max="12" width="10.5546875" customWidth="1"/>
  </cols>
  <sheetData>
    <row r="1" spans="1:13" x14ac:dyDescent="0.3">
      <c r="A1" s="69" t="s">
        <v>328</v>
      </c>
      <c r="B1" s="127"/>
      <c r="C1" s="128"/>
      <c r="D1" s="128"/>
    </row>
    <row r="2" spans="1:13" x14ac:dyDescent="0.3">
      <c r="A2" s="69"/>
      <c r="B2" s="127"/>
      <c r="C2" s="128"/>
      <c r="D2" s="128"/>
    </row>
    <row r="3" spans="1:13" x14ac:dyDescent="0.3">
      <c r="A3" s="70" t="s">
        <v>109</v>
      </c>
      <c r="B3" s="71"/>
      <c r="C3" s="128"/>
      <c r="D3" s="128"/>
      <c r="E3" s="76"/>
      <c r="G3" s="114" t="s">
        <v>267</v>
      </c>
      <c r="H3" s="76"/>
      <c r="I3" s="76"/>
      <c r="J3" s="76"/>
      <c r="K3" s="138"/>
      <c r="L3" s="145">
        <v>105081.85</v>
      </c>
      <c r="M3" s="124" t="s">
        <v>270</v>
      </c>
    </row>
    <row r="4" spans="1:13" x14ac:dyDescent="0.3">
      <c r="A4" s="70"/>
      <c r="B4" s="71"/>
      <c r="C4" s="128"/>
      <c r="D4" s="128"/>
      <c r="E4" s="76"/>
      <c r="G4" s="76"/>
      <c r="H4" s="76"/>
      <c r="I4" s="76"/>
      <c r="J4" s="76"/>
      <c r="K4" s="138"/>
      <c r="L4" s="106"/>
    </row>
    <row r="5" spans="1:13" x14ac:dyDescent="0.3">
      <c r="A5" s="76" t="s">
        <v>111</v>
      </c>
      <c r="B5" s="71"/>
      <c r="C5" s="128"/>
      <c r="D5" s="128"/>
      <c r="G5" s="76" t="s">
        <v>268</v>
      </c>
      <c r="H5" s="76"/>
      <c r="I5" s="76"/>
      <c r="J5" s="76"/>
      <c r="K5" s="138"/>
      <c r="L5" s="146">
        <f>SUM(B31)</f>
        <v>27647.75</v>
      </c>
    </row>
    <row r="6" spans="1:13" x14ac:dyDescent="0.3">
      <c r="A6" s="76" t="s">
        <v>112</v>
      </c>
      <c r="B6" s="71"/>
      <c r="C6" s="128"/>
      <c r="D6" s="128"/>
      <c r="G6" s="76"/>
      <c r="H6" s="76"/>
      <c r="I6" s="76"/>
      <c r="J6" s="76"/>
      <c r="K6" s="138"/>
      <c r="L6" s="106">
        <f>SUM(L3:L5)</f>
        <v>132729.60000000001</v>
      </c>
    </row>
    <row r="7" spans="1:13" x14ac:dyDescent="0.3">
      <c r="A7" s="76" t="s">
        <v>31</v>
      </c>
      <c r="B7" s="106">
        <v>183</v>
      </c>
      <c r="C7" s="128"/>
      <c r="D7" s="128"/>
      <c r="G7" s="76"/>
      <c r="H7" s="76"/>
      <c r="I7" s="76"/>
      <c r="J7" s="76"/>
      <c r="K7" s="138"/>
      <c r="L7" s="106"/>
    </row>
    <row r="8" spans="1:13" x14ac:dyDescent="0.3">
      <c r="A8" s="76" t="s">
        <v>250</v>
      </c>
      <c r="B8" s="71">
        <v>1000</v>
      </c>
      <c r="C8" s="128"/>
      <c r="D8" s="128"/>
      <c r="G8" s="76" t="s">
        <v>269</v>
      </c>
      <c r="H8" s="76"/>
      <c r="I8" s="76"/>
      <c r="J8" s="76"/>
      <c r="K8" s="138"/>
      <c r="L8" s="146">
        <f>SUM(B163)</f>
        <v>22829.82</v>
      </c>
    </row>
    <row r="9" spans="1:13" x14ac:dyDescent="0.3">
      <c r="A9" s="76" t="s">
        <v>115</v>
      </c>
      <c r="B9" s="71"/>
      <c r="C9" s="128"/>
      <c r="D9" s="128"/>
      <c r="G9" s="76"/>
      <c r="H9" s="76"/>
      <c r="I9" s="76"/>
      <c r="J9" s="76"/>
      <c r="K9" s="138"/>
      <c r="L9" s="106"/>
    </row>
    <row r="10" spans="1:13" ht="15" thickBot="1" x14ac:dyDescent="0.35">
      <c r="A10" s="76" t="s">
        <v>117</v>
      </c>
      <c r="B10" s="71"/>
      <c r="C10" s="128"/>
      <c r="D10" s="128"/>
      <c r="G10" s="114" t="s">
        <v>335</v>
      </c>
      <c r="H10" s="114"/>
      <c r="I10" s="114"/>
      <c r="J10" s="114"/>
      <c r="K10" s="139"/>
      <c r="L10" s="147">
        <f>SUM(L6-L8)</f>
        <v>109899.78</v>
      </c>
    </row>
    <row r="11" spans="1:13" ht="15" thickTop="1" x14ac:dyDescent="0.3">
      <c r="A11" s="76" t="s">
        <v>118</v>
      </c>
      <c r="B11" s="71"/>
      <c r="C11" s="128"/>
      <c r="D11" s="128"/>
      <c r="G11" s="76"/>
      <c r="H11" s="76"/>
      <c r="I11" s="76"/>
      <c r="J11" s="76"/>
      <c r="K11" s="138"/>
      <c r="L11" s="106"/>
    </row>
    <row r="12" spans="1:13" x14ac:dyDescent="0.3">
      <c r="A12" s="76" t="s">
        <v>119</v>
      </c>
      <c r="B12" s="71"/>
      <c r="C12" s="128"/>
      <c r="D12" s="128"/>
      <c r="G12" s="114" t="s">
        <v>259</v>
      </c>
      <c r="H12" s="114"/>
      <c r="I12" s="114"/>
      <c r="J12" s="114"/>
      <c r="K12" s="138"/>
      <c r="L12" s="106"/>
    </row>
    <row r="13" spans="1:13" x14ac:dyDescent="0.3">
      <c r="A13" s="76" t="s">
        <v>121</v>
      </c>
      <c r="B13" s="71"/>
      <c r="C13" s="128"/>
      <c r="D13" s="128"/>
      <c r="G13" s="76"/>
      <c r="H13" s="76"/>
      <c r="I13" s="76"/>
      <c r="J13" s="76"/>
      <c r="K13" s="76"/>
      <c r="L13" s="106"/>
    </row>
    <row r="14" spans="1:13" x14ac:dyDescent="0.3">
      <c r="A14" s="76" t="s">
        <v>122</v>
      </c>
      <c r="B14" s="71">
        <v>1.98</v>
      </c>
      <c r="C14" s="128"/>
      <c r="D14" s="128"/>
      <c r="G14" s="76" t="s">
        <v>266</v>
      </c>
      <c r="H14" s="76"/>
      <c r="I14" s="76"/>
      <c r="J14" s="76"/>
      <c r="K14" s="138"/>
      <c r="L14" s="106"/>
    </row>
    <row r="15" spans="1:13" x14ac:dyDescent="0.3">
      <c r="A15" s="76" t="s">
        <v>124</v>
      </c>
      <c r="B15" s="71"/>
      <c r="C15" s="128"/>
      <c r="D15" s="128"/>
      <c r="G15" s="141" t="s">
        <v>333</v>
      </c>
      <c r="H15" s="76" t="s">
        <v>260</v>
      </c>
      <c r="I15" s="76"/>
      <c r="J15" s="76"/>
      <c r="K15" s="138"/>
      <c r="L15" s="106">
        <v>30550.81</v>
      </c>
    </row>
    <row r="16" spans="1:13" x14ac:dyDescent="0.3">
      <c r="A16" s="76" t="s">
        <v>125</v>
      </c>
      <c r="B16" s="71"/>
      <c r="C16" s="128"/>
      <c r="D16" s="128"/>
      <c r="G16" s="141" t="s">
        <v>334</v>
      </c>
      <c r="H16" s="76" t="s">
        <v>261</v>
      </c>
      <c r="I16" s="76"/>
      <c r="J16" s="76"/>
      <c r="K16" s="138"/>
      <c r="L16" s="106">
        <v>241.08</v>
      </c>
    </row>
    <row r="17" spans="1:12" x14ac:dyDescent="0.3">
      <c r="A17" s="76" t="s">
        <v>127</v>
      </c>
      <c r="B17" s="71"/>
      <c r="C17" s="128"/>
      <c r="D17" s="128"/>
      <c r="G17" s="141" t="s">
        <v>337</v>
      </c>
      <c r="H17" s="76" t="s">
        <v>262</v>
      </c>
      <c r="I17" s="76"/>
      <c r="J17" s="76"/>
      <c r="K17" s="138"/>
      <c r="L17" s="146">
        <v>82624.53</v>
      </c>
    </row>
    <row r="18" spans="1:12" x14ac:dyDescent="0.3">
      <c r="A18" s="76" t="s">
        <v>14</v>
      </c>
      <c r="B18" s="71"/>
      <c r="C18" s="128"/>
      <c r="D18" s="128"/>
      <c r="G18" s="76"/>
      <c r="H18" s="76"/>
      <c r="I18" s="76"/>
      <c r="J18" s="76"/>
      <c r="K18" s="138"/>
      <c r="L18" s="106">
        <f>SUM(L15:L17)</f>
        <v>113416.42</v>
      </c>
    </row>
    <row r="19" spans="1:12" x14ac:dyDescent="0.3">
      <c r="A19" s="76" t="s">
        <v>128</v>
      </c>
      <c r="B19" s="71">
        <v>240</v>
      </c>
      <c r="C19" s="128"/>
      <c r="D19" s="128"/>
      <c r="G19" s="76"/>
      <c r="H19" s="76"/>
      <c r="I19" s="76"/>
      <c r="J19" s="76"/>
      <c r="K19" s="138"/>
      <c r="L19" s="138"/>
    </row>
    <row r="20" spans="1:12" x14ac:dyDescent="0.3">
      <c r="A20" s="76" t="s">
        <v>129</v>
      </c>
      <c r="B20" s="71">
        <v>950</v>
      </c>
      <c r="C20" s="128"/>
      <c r="D20" s="128"/>
      <c r="G20" s="76" t="s">
        <v>263</v>
      </c>
      <c r="H20" s="76"/>
      <c r="I20" s="76"/>
      <c r="J20" s="76"/>
      <c r="K20" s="142">
        <v>2330</v>
      </c>
      <c r="L20" s="143">
        <v>16.100000000000001</v>
      </c>
    </row>
    <row r="21" spans="1:12" x14ac:dyDescent="0.3">
      <c r="A21" s="76" t="s">
        <v>249</v>
      </c>
      <c r="B21" s="71">
        <v>990.98</v>
      </c>
      <c r="C21" s="128"/>
      <c r="D21" s="128"/>
      <c r="G21" s="76"/>
      <c r="H21" s="76"/>
      <c r="I21" s="76"/>
      <c r="J21" s="76"/>
      <c r="K21" s="137">
        <v>2367</v>
      </c>
      <c r="L21" s="135">
        <v>52.5</v>
      </c>
    </row>
    <row r="22" spans="1:12" x14ac:dyDescent="0.3">
      <c r="A22" s="76" t="s">
        <v>131</v>
      </c>
      <c r="B22" s="71"/>
      <c r="C22" s="128"/>
      <c r="D22" s="128"/>
      <c r="G22" s="76"/>
      <c r="H22" s="76"/>
      <c r="I22" s="76"/>
      <c r="J22" s="76"/>
      <c r="K22" s="137">
        <v>2379</v>
      </c>
      <c r="L22" s="135">
        <v>1200</v>
      </c>
    </row>
    <row r="23" spans="1:12" x14ac:dyDescent="0.3">
      <c r="A23" s="76" t="s">
        <v>133</v>
      </c>
      <c r="B23" s="71">
        <v>1662.79</v>
      </c>
      <c r="C23" s="128"/>
      <c r="D23" s="128"/>
      <c r="G23" s="76"/>
      <c r="H23" s="76"/>
      <c r="I23" s="76"/>
      <c r="J23" s="76"/>
      <c r="K23" s="137">
        <v>2380</v>
      </c>
      <c r="L23" s="135">
        <v>30</v>
      </c>
    </row>
    <row r="24" spans="1:12" x14ac:dyDescent="0.3">
      <c r="A24" s="76" t="s">
        <v>135</v>
      </c>
      <c r="B24" s="71"/>
      <c r="C24" s="128"/>
      <c r="D24" s="128"/>
      <c r="G24" s="76"/>
      <c r="H24" s="76"/>
      <c r="I24" s="76"/>
      <c r="J24" s="76"/>
      <c r="K24" s="137">
        <v>2381</v>
      </c>
      <c r="L24" s="135">
        <v>50.56</v>
      </c>
    </row>
    <row r="25" spans="1:12" x14ac:dyDescent="0.3">
      <c r="A25" s="98" t="s">
        <v>137</v>
      </c>
      <c r="B25" s="99">
        <f>SUM(B5:B24)</f>
        <v>5028.75</v>
      </c>
      <c r="C25" s="128"/>
      <c r="D25" s="128"/>
      <c r="G25" s="76"/>
      <c r="H25" s="76"/>
      <c r="I25" s="76"/>
      <c r="J25" s="76"/>
      <c r="K25" s="137">
        <v>2382</v>
      </c>
      <c r="L25" s="144">
        <v>1281.8900000000001</v>
      </c>
    </row>
    <row r="26" spans="1:12" x14ac:dyDescent="0.3">
      <c r="A26" s="98" t="s">
        <v>139</v>
      </c>
      <c r="B26" s="102"/>
      <c r="C26" s="128"/>
      <c r="D26" s="128"/>
      <c r="G26" s="76"/>
      <c r="H26" s="76"/>
      <c r="I26" s="76"/>
      <c r="J26" s="76"/>
      <c r="K26" s="137">
        <v>2383</v>
      </c>
      <c r="L26" s="135">
        <v>15.59</v>
      </c>
    </row>
    <row r="27" spans="1:12" x14ac:dyDescent="0.3">
      <c r="A27" s="76" t="s">
        <v>141</v>
      </c>
      <c r="B27" s="71">
        <v>22619</v>
      </c>
      <c r="C27" s="128"/>
      <c r="D27" s="128"/>
      <c r="G27" s="76"/>
      <c r="H27" s="76"/>
      <c r="I27" s="76"/>
      <c r="J27" s="76"/>
      <c r="K27" s="137">
        <v>2384</v>
      </c>
      <c r="L27" s="159">
        <v>870</v>
      </c>
    </row>
    <row r="28" spans="1:12" x14ac:dyDescent="0.3">
      <c r="A28" s="76" t="s">
        <v>142</v>
      </c>
      <c r="B28" s="71"/>
      <c r="C28" s="128"/>
      <c r="D28" s="128"/>
      <c r="G28" s="76"/>
      <c r="H28" s="76"/>
      <c r="I28" s="76"/>
      <c r="J28" s="76"/>
      <c r="K28" s="137"/>
      <c r="L28" s="158">
        <f>SUM(L20:L27)</f>
        <v>3516.6400000000003</v>
      </c>
    </row>
    <row r="29" spans="1:12" x14ac:dyDescent="0.3">
      <c r="A29" s="76" t="s">
        <v>144</v>
      </c>
      <c r="B29" s="71"/>
      <c r="C29" s="71"/>
      <c r="D29" s="128"/>
      <c r="G29" s="76"/>
      <c r="H29" s="76"/>
      <c r="I29" s="76"/>
      <c r="J29" s="76"/>
      <c r="K29" s="137"/>
      <c r="L29" s="135"/>
    </row>
    <row r="30" spans="1:12" x14ac:dyDescent="0.3">
      <c r="A30" s="76" t="s">
        <v>145</v>
      </c>
      <c r="B30" s="71"/>
      <c r="C30" s="128"/>
      <c r="D30" s="128"/>
      <c r="G30" s="76"/>
      <c r="H30" s="76"/>
      <c r="I30" s="76"/>
      <c r="J30" s="76"/>
      <c r="K30" s="137"/>
      <c r="L30" s="135"/>
    </row>
    <row r="31" spans="1:12" ht="15" thickBot="1" x14ac:dyDescent="0.35">
      <c r="A31" s="98" t="s">
        <v>136</v>
      </c>
      <c r="B31" s="99">
        <f>SUM(B25+B27)</f>
        <v>27647.75</v>
      </c>
      <c r="C31" s="128"/>
      <c r="D31" s="128"/>
      <c r="G31" s="114" t="s">
        <v>336</v>
      </c>
      <c r="H31" s="114"/>
      <c r="I31" s="114"/>
      <c r="J31" s="114"/>
      <c r="K31" s="139"/>
      <c r="L31" s="140">
        <f>SUM(L18-L28)</f>
        <v>109899.78</v>
      </c>
    </row>
    <row r="32" spans="1:12" ht="15" thickTop="1" x14ac:dyDescent="0.3">
      <c r="B32" s="71"/>
      <c r="C32" s="128"/>
      <c r="D32" s="128"/>
      <c r="G32" s="76"/>
      <c r="H32" s="76"/>
      <c r="I32" s="76"/>
      <c r="J32" s="76"/>
      <c r="K32" s="137"/>
      <c r="L32" s="135"/>
    </row>
    <row r="33" spans="1:12" x14ac:dyDescent="0.3">
      <c r="B33" s="71"/>
      <c r="C33" s="128"/>
      <c r="D33" s="128"/>
      <c r="G33" s="76"/>
      <c r="H33" s="76"/>
      <c r="I33" s="76"/>
      <c r="J33" s="76"/>
      <c r="L33" s="160"/>
    </row>
    <row r="34" spans="1:12" x14ac:dyDescent="0.3">
      <c r="B34" s="128"/>
      <c r="C34" s="128"/>
      <c r="D34" s="128"/>
    </row>
    <row r="35" spans="1:12" x14ac:dyDescent="0.3">
      <c r="G35" s="76"/>
      <c r="H35" s="76"/>
      <c r="I35" s="76"/>
      <c r="J35" s="76"/>
      <c r="K35" s="76"/>
      <c r="L35" s="148"/>
    </row>
    <row r="36" spans="1:12" x14ac:dyDescent="0.3">
      <c r="G36" s="76"/>
      <c r="H36" s="76"/>
      <c r="I36" s="76"/>
      <c r="J36" s="76"/>
      <c r="K36" s="76"/>
      <c r="L36" s="150"/>
    </row>
    <row r="48" spans="1:12" x14ac:dyDescent="0.3">
      <c r="A48" s="70" t="s">
        <v>148</v>
      </c>
      <c r="B48" s="129"/>
      <c r="C48" s="153" t="s">
        <v>244</v>
      </c>
      <c r="D48" s="153" t="s">
        <v>245</v>
      </c>
      <c r="E48" s="154" t="s">
        <v>110</v>
      </c>
    </row>
    <row r="49" spans="1:5" x14ac:dyDescent="0.3">
      <c r="A49" s="114" t="s">
        <v>149</v>
      </c>
      <c r="B49" s="129"/>
      <c r="C49" s="129"/>
      <c r="D49" s="129"/>
      <c r="E49" s="112"/>
    </row>
    <row r="50" spans="1:5" x14ac:dyDescent="0.3">
      <c r="A50" s="76" t="s">
        <v>150</v>
      </c>
      <c r="B50" s="129">
        <v>164.49</v>
      </c>
      <c r="C50" s="129">
        <v>164.49</v>
      </c>
      <c r="D50" s="129"/>
      <c r="E50" s="117">
        <v>750</v>
      </c>
    </row>
    <row r="51" spans="1:5" x14ac:dyDescent="0.3">
      <c r="A51" s="76" t="s">
        <v>152</v>
      </c>
      <c r="B51" s="129">
        <v>6157.95</v>
      </c>
      <c r="C51" s="129">
        <v>6157.95</v>
      </c>
      <c r="D51" s="129"/>
      <c r="E51" s="117">
        <v>15600</v>
      </c>
    </row>
    <row r="52" spans="1:5" x14ac:dyDescent="0.3">
      <c r="A52" s="76" t="s">
        <v>153</v>
      </c>
      <c r="B52" s="129">
        <v>175</v>
      </c>
      <c r="C52" s="129">
        <v>175</v>
      </c>
      <c r="D52" s="129"/>
      <c r="E52" s="117">
        <v>420</v>
      </c>
    </row>
    <row r="53" spans="1:5" x14ac:dyDescent="0.3">
      <c r="A53" s="76" t="s">
        <v>154</v>
      </c>
      <c r="B53" s="129"/>
      <c r="C53" s="129"/>
      <c r="D53" s="129"/>
      <c r="E53" s="117">
        <v>200</v>
      </c>
    </row>
    <row r="54" spans="1:5" x14ac:dyDescent="0.3">
      <c r="A54" s="76"/>
      <c r="B54" s="129"/>
      <c r="C54" s="129"/>
      <c r="D54" s="129"/>
      <c r="E54" s="117"/>
    </row>
    <row r="55" spans="1:5" x14ac:dyDescent="0.3">
      <c r="A55" s="114" t="s">
        <v>155</v>
      </c>
      <c r="B55" s="129"/>
      <c r="C55" s="129"/>
      <c r="D55" s="129"/>
      <c r="E55" s="117"/>
    </row>
    <row r="56" spans="1:5" x14ac:dyDescent="0.3">
      <c r="A56" s="76" t="s">
        <v>156</v>
      </c>
      <c r="B56" s="129">
        <v>29.7</v>
      </c>
      <c r="C56" s="129">
        <v>29.7</v>
      </c>
      <c r="D56" s="129"/>
      <c r="E56" s="117">
        <v>300</v>
      </c>
    </row>
    <row r="57" spans="1:5" x14ac:dyDescent="0.3">
      <c r="A57" s="76" t="s">
        <v>157</v>
      </c>
      <c r="B57" s="129">
        <v>132</v>
      </c>
      <c r="C57" s="129">
        <v>112.8</v>
      </c>
      <c r="D57" s="129">
        <v>19.2</v>
      </c>
      <c r="E57" s="117">
        <v>500</v>
      </c>
    </row>
    <row r="58" spans="1:5" x14ac:dyDescent="0.3">
      <c r="A58" s="76"/>
      <c r="B58" s="129"/>
      <c r="C58" s="129"/>
      <c r="D58" s="129"/>
      <c r="E58" s="117"/>
    </row>
    <row r="59" spans="1:5" x14ac:dyDescent="0.3">
      <c r="A59" s="114" t="s">
        <v>158</v>
      </c>
      <c r="B59" s="129"/>
      <c r="C59" s="129"/>
      <c r="D59" s="129"/>
      <c r="E59" s="117"/>
    </row>
    <row r="60" spans="1:5" x14ac:dyDescent="0.3">
      <c r="A60" s="76" t="s">
        <v>159</v>
      </c>
      <c r="B60" s="129">
        <v>160</v>
      </c>
      <c r="C60" s="129">
        <v>160</v>
      </c>
      <c r="D60" s="129"/>
      <c r="E60" s="117">
        <v>200</v>
      </c>
    </row>
    <row r="61" spans="1:5" x14ac:dyDescent="0.3">
      <c r="A61" s="76" t="s">
        <v>160</v>
      </c>
      <c r="B61" s="129"/>
      <c r="C61" s="129"/>
      <c r="D61" s="129"/>
      <c r="E61" s="117">
        <v>450</v>
      </c>
    </row>
    <row r="62" spans="1:5" x14ac:dyDescent="0.3">
      <c r="A62" s="76"/>
      <c r="B62" s="129"/>
      <c r="C62" s="129"/>
      <c r="D62" s="129"/>
      <c r="E62" s="117"/>
    </row>
    <row r="63" spans="1:5" x14ac:dyDescent="0.3">
      <c r="A63" s="114" t="s">
        <v>161</v>
      </c>
      <c r="B63" s="129"/>
      <c r="C63" s="129"/>
      <c r="D63" s="129"/>
      <c r="E63" s="117"/>
    </row>
    <row r="64" spans="1:5" x14ac:dyDescent="0.3">
      <c r="A64" s="76" t="s">
        <v>162</v>
      </c>
      <c r="B64" s="129">
        <v>431.67</v>
      </c>
      <c r="C64" s="129">
        <v>431.67</v>
      </c>
      <c r="D64" s="129"/>
      <c r="E64" s="117">
        <v>2500</v>
      </c>
    </row>
    <row r="65" spans="1:5" x14ac:dyDescent="0.3">
      <c r="A65" s="76" t="s">
        <v>163</v>
      </c>
      <c r="B65" s="129">
        <v>587.4</v>
      </c>
      <c r="C65" s="129">
        <v>587.4</v>
      </c>
      <c r="D65" s="129"/>
      <c r="E65" s="117">
        <v>700</v>
      </c>
    </row>
    <row r="66" spans="1:5" x14ac:dyDescent="0.3">
      <c r="A66" s="76" t="s">
        <v>164</v>
      </c>
      <c r="B66" s="129"/>
      <c r="C66" s="129"/>
      <c r="D66" s="129"/>
      <c r="E66" s="117">
        <v>500</v>
      </c>
    </row>
    <row r="67" spans="1:5" x14ac:dyDescent="0.3">
      <c r="A67" s="76" t="s">
        <v>165</v>
      </c>
      <c r="B67" s="129">
        <v>10</v>
      </c>
      <c r="C67" s="129">
        <v>10</v>
      </c>
      <c r="D67" s="129"/>
      <c r="E67" s="117">
        <v>100</v>
      </c>
    </row>
    <row r="68" spans="1:5" x14ac:dyDescent="0.3">
      <c r="A68" s="76" t="s">
        <v>166</v>
      </c>
      <c r="B68" s="129">
        <v>45</v>
      </c>
      <c r="C68" s="129">
        <v>45</v>
      </c>
      <c r="D68" s="129"/>
      <c r="E68" s="117">
        <v>150</v>
      </c>
    </row>
    <row r="69" spans="1:5" x14ac:dyDescent="0.3">
      <c r="A69" s="76" t="s">
        <v>167</v>
      </c>
      <c r="B69" s="129">
        <v>52.5</v>
      </c>
      <c r="C69" s="129">
        <v>52.5</v>
      </c>
      <c r="D69" s="129"/>
      <c r="E69" s="117">
        <v>50</v>
      </c>
    </row>
    <row r="70" spans="1:5" x14ac:dyDescent="0.3">
      <c r="A70" s="76" t="s">
        <v>168</v>
      </c>
      <c r="B70" s="129"/>
      <c r="C70" s="129"/>
      <c r="D70" s="129"/>
      <c r="E70" s="117"/>
    </row>
    <row r="71" spans="1:5" x14ac:dyDescent="0.3">
      <c r="A71" s="76" t="s">
        <v>169</v>
      </c>
      <c r="B71" s="129">
        <v>120</v>
      </c>
      <c r="C71" s="129">
        <v>100</v>
      </c>
      <c r="D71" s="129">
        <v>20</v>
      </c>
      <c r="E71" s="117">
        <v>160</v>
      </c>
    </row>
    <row r="72" spans="1:5" x14ac:dyDescent="0.3">
      <c r="A72" s="76" t="s">
        <v>170</v>
      </c>
      <c r="B72" s="129">
        <v>174.13</v>
      </c>
      <c r="C72" s="129">
        <v>174.13</v>
      </c>
      <c r="D72" s="129"/>
      <c r="E72" s="117">
        <v>200</v>
      </c>
    </row>
    <row r="73" spans="1:5" x14ac:dyDescent="0.3">
      <c r="A73" s="76"/>
      <c r="B73" s="129"/>
      <c r="C73" s="129"/>
      <c r="D73" s="129"/>
      <c r="E73" s="117"/>
    </row>
    <row r="74" spans="1:5" x14ac:dyDescent="0.3">
      <c r="A74" s="114" t="s">
        <v>171</v>
      </c>
      <c r="B74" s="129"/>
      <c r="C74" s="129"/>
      <c r="D74" s="129"/>
      <c r="E74" s="117"/>
    </row>
    <row r="75" spans="1:5" x14ac:dyDescent="0.3">
      <c r="A75" s="76" t="s">
        <v>172</v>
      </c>
      <c r="B75" s="129">
        <v>884.55</v>
      </c>
      <c r="C75" s="129">
        <v>776.01</v>
      </c>
      <c r="D75" s="129">
        <v>108.54</v>
      </c>
      <c r="E75" s="117">
        <v>800</v>
      </c>
    </row>
    <row r="76" spans="1:5" x14ac:dyDescent="0.3">
      <c r="A76" s="76" t="s">
        <v>173</v>
      </c>
      <c r="B76" s="129"/>
      <c r="C76" s="129"/>
      <c r="D76" s="129"/>
      <c r="E76" s="117">
        <v>10</v>
      </c>
    </row>
    <row r="77" spans="1:5" x14ac:dyDescent="0.3">
      <c r="A77" s="76" t="s">
        <v>174</v>
      </c>
      <c r="B77" s="129"/>
      <c r="C77" s="129"/>
      <c r="D77" s="129"/>
      <c r="E77" s="117">
        <v>200</v>
      </c>
    </row>
    <row r="78" spans="1:5" x14ac:dyDescent="0.3">
      <c r="A78" s="76" t="s">
        <v>175</v>
      </c>
      <c r="B78" s="129">
        <v>40</v>
      </c>
      <c r="C78" s="129">
        <v>40</v>
      </c>
      <c r="D78" s="129"/>
      <c r="E78" s="117">
        <v>50</v>
      </c>
    </row>
    <row r="79" spans="1:5" x14ac:dyDescent="0.3">
      <c r="A79" s="76"/>
      <c r="B79" s="129"/>
      <c r="C79" s="129"/>
      <c r="D79" s="129"/>
      <c r="E79" s="117"/>
    </row>
    <row r="80" spans="1:5" x14ac:dyDescent="0.3">
      <c r="A80" s="114" t="s">
        <v>176</v>
      </c>
      <c r="B80" s="129"/>
      <c r="C80" s="129"/>
      <c r="D80" s="129"/>
      <c r="E80" s="117"/>
    </row>
    <row r="81" spans="1:5" x14ac:dyDescent="0.3">
      <c r="A81" s="122" t="s">
        <v>177</v>
      </c>
      <c r="B81" s="129"/>
      <c r="C81" s="129"/>
      <c r="D81" s="129"/>
      <c r="E81" s="117">
        <v>400</v>
      </c>
    </row>
    <row r="82" spans="1:5" x14ac:dyDescent="0.3">
      <c r="A82" s="76" t="s">
        <v>178</v>
      </c>
      <c r="B82" s="129"/>
      <c r="C82" s="129"/>
      <c r="D82" s="129"/>
      <c r="E82" s="117">
        <v>400</v>
      </c>
    </row>
    <row r="83" spans="1:5" x14ac:dyDescent="0.3">
      <c r="A83" s="76" t="s">
        <v>179</v>
      </c>
      <c r="B83" s="129"/>
      <c r="C83" s="129"/>
      <c r="D83" s="129"/>
      <c r="E83" s="117">
        <v>400</v>
      </c>
    </row>
    <row r="84" spans="1:5" x14ac:dyDescent="0.3">
      <c r="A84" s="76" t="s">
        <v>180</v>
      </c>
      <c r="B84" s="129"/>
      <c r="C84" s="129"/>
      <c r="D84" s="129"/>
      <c r="E84" s="117">
        <v>400</v>
      </c>
    </row>
    <row r="85" spans="1:5" x14ac:dyDescent="0.3">
      <c r="A85" s="76" t="s">
        <v>181</v>
      </c>
      <c r="B85" s="129"/>
      <c r="C85" s="129"/>
      <c r="D85" s="129"/>
      <c r="E85" s="117">
        <v>400</v>
      </c>
    </row>
    <row r="86" spans="1:5" x14ac:dyDescent="0.3">
      <c r="A86" s="76" t="s">
        <v>182</v>
      </c>
      <c r="B86" s="129"/>
      <c r="C86" s="129"/>
      <c r="D86" s="129"/>
      <c r="E86" s="117">
        <v>400</v>
      </c>
    </row>
    <row r="87" spans="1:5" x14ac:dyDescent="0.3">
      <c r="A87" s="76" t="s">
        <v>183</v>
      </c>
      <c r="B87" s="129"/>
      <c r="C87" s="129"/>
      <c r="D87" s="129"/>
      <c r="E87" s="117">
        <v>400</v>
      </c>
    </row>
    <row r="88" spans="1:5" x14ac:dyDescent="0.3">
      <c r="A88" s="76" t="s">
        <v>184</v>
      </c>
      <c r="B88" s="129"/>
      <c r="C88" s="129"/>
      <c r="D88" s="129"/>
      <c r="E88" s="117">
        <v>30</v>
      </c>
    </row>
    <row r="89" spans="1:5" x14ac:dyDescent="0.3">
      <c r="A89" s="76" t="s">
        <v>185</v>
      </c>
      <c r="B89" s="129"/>
      <c r="C89" s="129"/>
      <c r="D89" s="129"/>
      <c r="E89" s="117">
        <v>250</v>
      </c>
    </row>
    <row r="90" spans="1:5" x14ac:dyDescent="0.3">
      <c r="A90" s="76" t="s">
        <v>186</v>
      </c>
      <c r="B90" s="129"/>
      <c r="C90" s="129"/>
      <c r="D90" s="129"/>
      <c r="E90" s="117">
        <v>900</v>
      </c>
    </row>
    <row r="91" spans="1:5" x14ac:dyDescent="0.3">
      <c r="A91" s="76" t="s">
        <v>88</v>
      </c>
      <c r="B91" s="129">
        <v>500</v>
      </c>
      <c r="C91" s="129">
        <v>500</v>
      </c>
      <c r="D91" s="129"/>
      <c r="E91" s="117">
        <v>400</v>
      </c>
    </row>
    <row r="92" spans="1:5" x14ac:dyDescent="0.3">
      <c r="A92" s="76" t="s">
        <v>187</v>
      </c>
      <c r="B92" s="129">
        <v>120</v>
      </c>
      <c r="C92" s="129">
        <v>120</v>
      </c>
      <c r="D92" s="129"/>
      <c r="E92" s="117">
        <v>120</v>
      </c>
    </row>
    <row r="93" spans="1:5" x14ac:dyDescent="0.3">
      <c r="A93" s="76" t="s">
        <v>188</v>
      </c>
      <c r="B93" s="129">
        <v>120</v>
      </c>
      <c r="C93" s="129">
        <v>120</v>
      </c>
      <c r="D93" s="129"/>
      <c r="E93" s="117">
        <v>120</v>
      </c>
    </row>
    <row r="94" spans="1:5" x14ac:dyDescent="0.3">
      <c r="A94" s="76" t="s">
        <v>189</v>
      </c>
      <c r="B94" s="129"/>
      <c r="C94" s="129"/>
      <c r="D94" s="129"/>
      <c r="E94" s="117">
        <v>125</v>
      </c>
    </row>
    <row r="95" spans="1:5" x14ac:dyDescent="0.3">
      <c r="E95" s="117"/>
    </row>
    <row r="96" spans="1:5" x14ac:dyDescent="0.3">
      <c r="A96" s="114" t="s">
        <v>190</v>
      </c>
      <c r="B96" s="129"/>
      <c r="C96" s="129"/>
      <c r="D96" s="129"/>
      <c r="E96" s="117"/>
    </row>
    <row r="97" spans="1:5" x14ac:dyDescent="0.3">
      <c r="A97" s="76" t="s">
        <v>331</v>
      </c>
      <c r="B97" s="129">
        <v>161.26</v>
      </c>
      <c r="C97" s="129">
        <v>134.38</v>
      </c>
      <c r="D97" s="129">
        <v>26.88</v>
      </c>
      <c r="E97" s="117">
        <v>250</v>
      </c>
    </row>
    <row r="98" spans="1:5" x14ac:dyDescent="0.3">
      <c r="A98" s="76" t="s">
        <v>192</v>
      </c>
      <c r="B98" s="129">
        <v>240</v>
      </c>
      <c r="C98" s="129">
        <v>200</v>
      </c>
      <c r="D98" s="129">
        <v>40</v>
      </c>
      <c r="E98" s="117">
        <v>250</v>
      </c>
    </row>
    <row r="99" spans="1:5" x14ac:dyDescent="0.3">
      <c r="A99" s="76" t="s">
        <v>330</v>
      </c>
      <c r="B99" s="129">
        <v>30</v>
      </c>
      <c r="C99" s="129">
        <v>25</v>
      </c>
      <c r="D99" s="129">
        <v>5</v>
      </c>
      <c r="E99" s="117"/>
    </row>
    <row r="100" spans="1:5" x14ac:dyDescent="0.3">
      <c r="A100" s="76" t="s">
        <v>193</v>
      </c>
      <c r="B100" s="129">
        <v>77.95</v>
      </c>
      <c r="C100" s="129">
        <v>64.95</v>
      </c>
      <c r="D100" s="129">
        <v>13</v>
      </c>
      <c r="E100" s="117">
        <v>200</v>
      </c>
    </row>
    <row r="101" spans="1:5" x14ac:dyDescent="0.3">
      <c r="A101" s="76" t="s">
        <v>194</v>
      </c>
      <c r="B101" s="129"/>
      <c r="C101" s="129"/>
      <c r="D101" s="129"/>
      <c r="E101" s="117">
        <v>500</v>
      </c>
    </row>
    <row r="102" spans="1:5" x14ac:dyDescent="0.3">
      <c r="A102" s="76" t="s">
        <v>195</v>
      </c>
      <c r="B102" s="129"/>
      <c r="C102" s="129"/>
      <c r="D102" s="129"/>
      <c r="E102" s="117">
        <v>200</v>
      </c>
    </row>
    <row r="103" spans="1:5" x14ac:dyDescent="0.3">
      <c r="E103" s="117"/>
    </row>
    <row r="104" spans="1:5" x14ac:dyDescent="0.3">
      <c r="A104" s="114" t="s">
        <v>196</v>
      </c>
      <c r="B104" s="129"/>
      <c r="C104" s="129"/>
      <c r="D104" s="129"/>
      <c r="E104" s="117"/>
    </row>
    <row r="105" spans="1:5" x14ac:dyDescent="0.3">
      <c r="A105" s="76" t="s">
        <v>197</v>
      </c>
      <c r="B105" s="129">
        <v>1296</v>
      </c>
      <c r="C105" s="129">
        <v>1080</v>
      </c>
      <c r="D105" s="129">
        <v>216</v>
      </c>
      <c r="E105" s="117">
        <v>1620</v>
      </c>
    </row>
    <row r="106" spans="1:5" x14ac:dyDescent="0.3">
      <c r="A106" s="76" t="s">
        <v>198</v>
      </c>
      <c r="B106" s="129"/>
      <c r="C106" s="129"/>
      <c r="D106" s="129"/>
      <c r="E106" s="117"/>
    </row>
    <row r="107" spans="1:5" x14ac:dyDescent="0.3">
      <c r="A107" s="76" t="s">
        <v>199</v>
      </c>
      <c r="B107" s="129">
        <v>3427.5</v>
      </c>
      <c r="C107" s="129">
        <v>3427.5</v>
      </c>
      <c r="D107" s="129"/>
      <c r="E107" s="117">
        <v>5032.5</v>
      </c>
    </row>
    <row r="108" spans="1:5" x14ac:dyDescent="0.3">
      <c r="A108" s="76" t="s">
        <v>200</v>
      </c>
      <c r="B108" s="129"/>
      <c r="C108" s="129"/>
      <c r="D108" s="129"/>
      <c r="E108" s="117">
        <v>100</v>
      </c>
    </row>
    <row r="109" spans="1:5" x14ac:dyDescent="0.3">
      <c r="A109" s="76" t="s">
        <v>201</v>
      </c>
      <c r="B109" s="129">
        <v>40</v>
      </c>
      <c r="C109" s="129">
        <v>40</v>
      </c>
      <c r="D109" s="129"/>
      <c r="E109" s="117">
        <v>300</v>
      </c>
    </row>
    <row r="110" spans="1:5" x14ac:dyDescent="0.3">
      <c r="A110" s="76" t="s">
        <v>202</v>
      </c>
      <c r="B110" s="129"/>
      <c r="C110" s="129"/>
      <c r="D110" s="129"/>
      <c r="E110" s="117">
        <v>150</v>
      </c>
    </row>
    <row r="111" spans="1:5" x14ac:dyDescent="0.3">
      <c r="A111" s="76" t="s">
        <v>332</v>
      </c>
      <c r="B111" s="129">
        <v>280.04000000000002</v>
      </c>
      <c r="C111" s="129">
        <v>233.37</v>
      </c>
      <c r="D111" s="129">
        <v>46.67</v>
      </c>
      <c r="E111" s="117"/>
    </row>
    <row r="112" spans="1:5" x14ac:dyDescent="0.3">
      <c r="A112" s="76" t="s">
        <v>203</v>
      </c>
      <c r="B112" s="129"/>
      <c r="C112" s="129"/>
      <c r="D112" s="129"/>
      <c r="E112" s="117">
        <v>250</v>
      </c>
    </row>
    <row r="113" spans="1:5" x14ac:dyDescent="0.3">
      <c r="A113" s="76" t="s">
        <v>204</v>
      </c>
      <c r="B113" s="129"/>
      <c r="C113" s="129"/>
      <c r="D113" s="129"/>
      <c r="E113" s="117">
        <v>200</v>
      </c>
    </row>
    <row r="114" spans="1:5" x14ac:dyDescent="0.3">
      <c r="A114" s="76" t="s">
        <v>205</v>
      </c>
      <c r="B114" s="129"/>
      <c r="C114" s="129"/>
      <c r="D114" s="129"/>
      <c r="E114" s="117">
        <v>200</v>
      </c>
    </row>
    <row r="115" spans="1:5" x14ac:dyDescent="0.3">
      <c r="A115" s="76" t="s">
        <v>206</v>
      </c>
      <c r="B115" s="129"/>
      <c r="C115" s="129"/>
      <c r="D115" s="129"/>
      <c r="E115" s="117">
        <v>100</v>
      </c>
    </row>
    <row r="116" spans="1:5" x14ac:dyDescent="0.3">
      <c r="A116" s="76" t="s">
        <v>207</v>
      </c>
      <c r="B116" s="129">
        <v>100</v>
      </c>
      <c r="C116" s="129">
        <v>100</v>
      </c>
      <c r="D116" s="129"/>
      <c r="E116" s="117">
        <v>300</v>
      </c>
    </row>
    <row r="117" spans="1:5" x14ac:dyDescent="0.3">
      <c r="E117" s="117"/>
    </row>
    <row r="118" spans="1:5" x14ac:dyDescent="0.3">
      <c r="A118" s="114" t="s">
        <v>208</v>
      </c>
      <c r="B118" s="129"/>
      <c r="C118" s="129"/>
      <c r="D118" s="129"/>
      <c r="E118" s="117"/>
    </row>
    <row r="119" spans="1:5" x14ac:dyDescent="0.3">
      <c r="A119" s="76" t="s">
        <v>209</v>
      </c>
      <c r="B119" s="129"/>
      <c r="C119" s="129"/>
      <c r="D119" s="129"/>
      <c r="E119" s="117">
        <v>300</v>
      </c>
    </row>
    <row r="120" spans="1:5" x14ac:dyDescent="0.3">
      <c r="A120" s="76"/>
      <c r="B120" s="129"/>
      <c r="C120" s="129"/>
      <c r="D120" s="129"/>
      <c r="E120" s="117"/>
    </row>
    <row r="121" spans="1:5" x14ac:dyDescent="0.3">
      <c r="A121" s="114" t="s">
        <v>210</v>
      </c>
      <c r="B121" s="129"/>
      <c r="C121" s="129"/>
      <c r="D121" s="129"/>
      <c r="E121" s="117"/>
    </row>
    <row r="122" spans="1:5" x14ac:dyDescent="0.3">
      <c r="A122" s="76" t="s">
        <v>211</v>
      </c>
      <c r="B122" s="129"/>
      <c r="C122" s="129"/>
      <c r="D122" s="129"/>
      <c r="E122" s="117">
        <v>100</v>
      </c>
    </row>
    <row r="123" spans="1:5" x14ac:dyDescent="0.3">
      <c r="A123" s="76" t="s">
        <v>212</v>
      </c>
      <c r="B123" s="129"/>
      <c r="C123" s="129"/>
      <c r="D123" s="129"/>
      <c r="E123" s="117">
        <v>200</v>
      </c>
    </row>
    <row r="124" spans="1:5" x14ac:dyDescent="0.3">
      <c r="A124" s="76" t="s">
        <v>213</v>
      </c>
      <c r="B124" s="129">
        <v>16.100000000000001</v>
      </c>
      <c r="C124" s="129">
        <v>16.100000000000001</v>
      </c>
      <c r="D124" s="129"/>
      <c r="E124" s="117"/>
    </row>
    <row r="125" spans="1:5" x14ac:dyDescent="0.3">
      <c r="A125" s="76" t="s">
        <v>214</v>
      </c>
      <c r="B125" s="129"/>
      <c r="C125" s="129"/>
      <c r="D125" s="129"/>
      <c r="E125" s="117">
        <v>500</v>
      </c>
    </row>
    <row r="126" spans="1:5" x14ac:dyDescent="0.3">
      <c r="A126" s="76" t="s">
        <v>215</v>
      </c>
      <c r="B126" s="129"/>
      <c r="C126" s="129"/>
      <c r="D126" s="129"/>
      <c r="E126" s="117"/>
    </row>
    <row r="127" spans="1:5" x14ac:dyDescent="0.3">
      <c r="A127" s="76" t="s">
        <v>216</v>
      </c>
      <c r="B127" s="129"/>
      <c r="C127" s="129"/>
      <c r="D127" s="129"/>
      <c r="E127" s="117"/>
    </row>
    <row r="128" spans="1:5" x14ac:dyDescent="0.3">
      <c r="A128" s="76" t="s">
        <v>217</v>
      </c>
      <c r="B128" s="129">
        <v>37.56</v>
      </c>
      <c r="C128" s="129">
        <v>37.56</v>
      </c>
      <c r="D128" s="129"/>
      <c r="E128" s="117">
        <v>100</v>
      </c>
    </row>
    <row r="129" spans="1:5" x14ac:dyDescent="0.3">
      <c r="A129" s="76" t="s">
        <v>218</v>
      </c>
      <c r="B129" s="129"/>
      <c r="C129" s="129"/>
      <c r="D129" s="129"/>
      <c r="E129" s="117"/>
    </row>
    <row r="130" spans="1:5" x14ac:dyDescent="0.3">
      <c r="A130" s="76" t="s">
        <v>219</v>
      </c>
      <c r="B130" s="129"/>
      <c r="C130" s="129"/>
      <c r="D130" s="129"/>
      <c r="E130" s="117">
        <v>100</v>
      </c>
    </row>
    <row r="131" spans="1:5" x14ac:dyDescent="0.3">
      <c r="A131" s="76" t="s">
        <v>220</v>
      </c>
      <c r="B131" s="129"/>
      <c r="C131" s="129"/>
      <c r="D131" s="129"/>
      <c r="E131" s="117">
        <v>50</v>
      </c>
    </row>
    <row r="132" spans="1:5" x14ac:dyDescent="0.3">
      <c r="A132" s="76" t="s">
        <v>221</v>
      </c>
      <c r="B132" s="129">
        <v>1068</v>
      </c>
      <c r="C132" s="129">
        <v>1068</v>
      </c>
      <c r="D132" s="129"/>
      <c r="E132" s="117">
        <v>200</v>
      </c>
    </row>
    <row r="133" spans="1:5" x14ac:dyDescent="0.3">
      <c r="A133" s="76" t="s">
        <v>222</v>
      </c>
      <c r="B133" s="129"/>
      <c r="C133" s="129"/>
      <c r="D133" s="129"/>
      <c r="E133" s="117">
        <v>1000</v>
      </c>
    </row>
    <row r="134" spans="1:5" x14ac:dyDescent="0.3">
      <c r="A134" s="76" t="s">
        <v>223</v>
      </c>
      <c r="B134" s="129"/>
      <c r="C134" s="129"/>
      <c r="D134" s="129"/>
      <c r="E134" s="117">
        <v>600</v>
      </c>
    </row>
    <row r="135" spans="1:5" x14ac:dyDescent="0.3">
      <c r="A135" s="76" t="s">
        <v>30</v>
      </c>
      <c r="B135" s="129"/>
      <c r="C135" s="129"/>
      <c r="D135" s="129"/>
      <c r="E135" s="117">
        <v>3000</v>
      </c>
    </row>
    <row r="136" spans="1:5" x14ac:dyDescent="0.3">
      <c r="A136" s="76" t="s">
        <v>224</v>
      </c>
      <c r="B136" s="129"/>
      <c r="C136" s="129"/>
      <c r="D136" s="129"/>
      <c r="E136" s="117">
        <v>100</v>
      </c>
    </row>
    <row r="137" spans="1:5" x14ac:dyDescent="0.3">
      <c r="A137" s="76" t="s">
        <v>225</v>
      </c>
      <c r="B137" s="129"/>
      <c r="C137" s="129"/>
      <c r="D137" s="129"/>
      <c r="E137" s="117">
        <v>100</v>
      </c>
    </row>
    <row r="138" spans="1:5" x14ac:dyDescent="0.3">
      <c r="A138" s="76" t="s">
        <v>246</v>
      </c>
      <c r="B138" s="129">
        <v>3258</v>
      </c>
      <c r="C138" s="129">
        <v>2715</v>
      </c>
      <c r="D138" s="129">
        <v>543</v>
      </c>
      <c r="E138" s="117"/>
    </row>
    <row r="139" spans="1:5" x14ac:dyDescent="0.3">
      <c r="A139" s="76" t="s">
        <v>226</v>
      </c>
      <c r="B139" s="129"/>
      <c r="C139" s="129"/>
      <c r="D139" s="129"/>
      <c r="E139" s="117">
        <v>100</v>
      </c>
    </row>
    <row r="140" spans="1:5" x14ac:dyDescent="0.3">
      <c r="A140" s="76" t="s">
        <v>227</v>
      </c>
      <c r="B140" s="129"/>
      <c r="C140" s="129"/>
      <c r="D140" s="129"/>
      <c r="E140" s="117">
        <v>250</v>
      </c>
    </row>
    <row r="141" spans="1:5" x14ac:dyDescent="0.3">
      <c r="A141" s="76" t="s">
        <v>228</v>
      </c>
      <c r="B141" s="129"/>
      <c r="C141" s="129"/>
      <c r="D141" s="129"/>
      <c r="E141" s="117">
        <v>100</v>
      </c>
    </row>
    <row r="142" spans="1:5" x14ac:dyDescent="0.3">
      <c r="A142" s="76"/>
      <c r="B142" s="129"/>
      <c r="C142" s="129"/>
      <c r="D142" s="129"/>
      <c r="E142" s="117"/>
    </row>
    <row r="143" spans="1:5" x14ac:dyDescent="0.3">
      <c r="A143" s="76" t="s">
        <v>294</v>
      </c>
      <c r="B143" s="129">
        <f>SUM(B50:B141)</f>
        <v>19936.8</v>
      </c>
      <c r="C143" s="129">
        <f>SUM(C50:C141)</f>
        <v>18898.510000000002</v>
      </c>
      <c r="D143" s="129">
        <f>SUM(D50:D141)</f>
        <v>1038.29</v>
      </c>
      <c r="E143" s="129">
        <f>SUM(E50:E141)</f>
        <v>45037.5</v>
      </c>
    </row>
    <row r="144" spans="1:5" x14ac:dyDescent="0.3">
      <c r="A144" s="76"/>
      <c r="B144" s="129"/>
      <c r="C144" s="129"/>
      <c r="D144" s="129"/>
      <c r="E144" s="123"/>
    </row>
    <row r="145" spans="1:5" x14ac:dyDescent="0.3">
      <c r="A145" s="76"/>
      <c r="B145" s="129"/>
      <c r="C145" s="129"/>
      <c r="D145" s="129"/>
      <c r="E145" s="72"/>
    </row>
    <row r="146" spans="1:5" x14ac:dyDescent="0.3">
      <c r="A146" s="114" t="s">
        <v>229</v>
      </c>
      <c r="B146" s="129"/>
      <c r="C146" s="129"/>
      <c r="D146" s="129"/>
      <c r="E146" s="117"/>
    </row>
    <row r="147" spans="1:5" x14ac:dyDescent="0.3">
      <c r="A147" s="76" t="s">
        <v>230</v>
      </c>
      <c r="B147" s="129"/>
      <c r="C147" s="129"/>
      <c r="D147" s="129"/>
      <c r="E147" s="117"/>
    </row>
    <row r="148" spans="1:5" x14ac:dyDescent="0.3">
      <c r="A148" s="76" t="s">
        <v>31</v>
      </c>
      <c r="B148" s="129">
        <v>25.32</v>
      </c>
      <c r="C148" s="129">
        <v>25.32</v>
      </c>
      <c r="D148" s="129"/>
      <c r="E148" s="117">
        <v>200</v>
      </c>
    </row>
    <row r="149" spans="1:5" x14ac:dyDescent="0.3">
      <c r="A149" s="76" t="s">
        <v>231</v>
      </c>
      <c r="B149" s="129">
        <v>209.25</v>
      </c>
      <c r="C149" s="129">
        <v>209.25</v>
      </c>
      <c r="D149" s="129"/>
      <c r="E149" s="117"/>
    </row>
    <row r="150" spans="1:5" x14ac:dyDescent="0.3">
      <c r="A150" s="76" t="s">
        <v>252</v>
      </c>
      <c r="B150" s="129">
        <v>279.07</v>
      </c>
      <c r="C150" s="129">
        <v>279.07</v>
      </c>
      <c r="D150" s="129"/>
      <c r="E150" s="117"/>
    </row>
    <row r="151" spans="1:5" x14ac:dyDescent="0.3">
      <c r="A151" s="76" t="s">
        <v>232</v>
      </c>
      <c r="B151" s="129"/>
      <c r="C151" s="129"/>
      <c r="D151" s="129"/>
      <c r="E151" s="117"/>
    </row>
    <row r="152" spans="1:5" x14ac:dyDescent="0.3">
      <c r="A152" s="76" t="s">
        <v>14</v>
      </c>
      <c r="B152" s="129"/>
      <c r="C152" s="129"/>
      <c r="D152" s="129"/>
      <c r="E152" s="117"/>
    </row>
    <row r="153" spans="1:5" x14ac:dyDescent="0.3">
      <c r="A153" s="76" t="s">
        <v>233</v>
      </c>
      <c r="B153" s="129"/>
      <c r="C153" s="129"/>
      <c r="D153" s="129"/>
      <c r="E153" s="117"/>
    </row>
    <row r="154" spans="1:5" x14ac:dyDescent="0.3">
      <c r="A154" s="76" t="s">
        <v>234</v>
      </c>
      <c r="B154" s="129"/>
      <c r="C154" s="129"/>
      <c r="D154" s="129"/>
      <c r="E154" s="117"/>
    </row>
    <row r="155" spans="1:5" x14ac:dyDescent="0.3">
      <c r="A155" s="76" t="s">
        <v>235</v>
      </c>
      <c r="B155" s="129"/>
      <c r="C155" s="129"/>
      <c r="D155" s="129"/>
      <c r="E155" s="117"/>
    </row>
    <row r="156" spans="1:5" x14ac:dyDescent="0.3">
      <c r="A156" s="76" t="s">
        <v>248</v>
      </c>
      <c r="B156" s="129">
        <v>1014.73</v>
      </c>
      <c r="C156" s="129">
        <v>956.41</v>
      </c>
      <c r="D156" s="129">
        <v>58.32</v>
      </c>
      <c r="E156" s="117"/>
    </row>
    <row r="157" spans="1:5" x14ac:dyDescent="0.3">
      <c r="A157" s="76" t="s">
        <v>329</v>
      </c>
      <c r="B157" s="129">
        <v>1200</v>
      </c>
      <c r="C157" s="129">
        <v>1200</v>
      </c>
      <c r="D157" s="129"/>
      <c r="E157" s="117"/>
    </row>
    <row r="158" spans="1:5" x14ac:dyDescent="0.3">
      <c r="A158" s="76" t="s">
        <v>236</v>
      </c>
      <c r="B158" s="129"/>
      <c r="C158" s="129"/>
      <c r="D158" s="129"/>
      <c r="E158" s="117"/>
    </row>
    <row r="159" spans="1:5" x14ac:dyDescent="0.3">
      <c r="A159" s="76" t="s">
        <v>247</v>
      </c>
      <c r="B159" s="129">
        <v>130.44999999999999</v>
      </c>
      <c r="C159" s="129">
        <v>130.44999999999999</v>
      </c>
      <c r="D159" s="129"/>
      <c r="E159" s="117"/>
    </row>
    <row r="160" spans="1:5" x14ac:dyDescent="0.3">
      <c r="A160" s="76" t="s">
        <v>251</v>
      </c>
      <c r="B160" s="129">
        <v>34.200000000000003</v>
      </c>
      <c r="C160" s="129">
        <v>34.200000000000003</v>
      </c>
      <c r="D160" s="129"/>
      <c r="E160" s="117"/>
    </row>
    <row r="161" spans="1:5" x14ac:dyDescent="0.3">
      <c r="A161" s="76"/>
      <c r="B161" s="129"/>
      <c r="C161" s="129"/>
      <c r="D161" s="129"/>
      <c r="E161" s="117"/>
    </row>
    <row r="162" spans="1:5" x14ac:dyDescent="0.3">
      <c r="A162" s="76"/>
      <c r="B162" s="129"/>
      <c r="C162" s="107"/>
      <c r="D162" s="107"/>
      <c r="E162" s="117"/>
    </row>
    <row r="163" spans="1:5" x14ac:dyDescent="0.3">
      <c r="A163" s="98" t="s">
        <v>297</v>
      </c>
      <c r="B163" s="156">
        <f>SUM(B148:B160)+B143</f>
        <v>22829.82</v>
      </c>
      <c r="C163" s="156">
        <f t="shared" ref="C163:E163" si="0">SUM(C143:C161)</f>
        <v>21733.210000000003</v>
      </c>
      <c r="D163" s="156">
        <f t="shared" si="0"/>
        <v>1096.6099999999999</v>
      </c>
      <c r="E163" s="156">
        <f t="shared" si="0"/>
        <v>45237.5</v>
      </c>
    </row>
    <row r="164" spans="1:5" x14ac:dyDescent="0.3">
      <c r="A164" s="107"/>
      <c r="B164" s="107"/>
      <c r="C164" s="107"/>
      <c r="D164" s="107"/>
    </row>
    <row r="165" spans="1:5" x14ac:dyDescent="0.3">
      <c r="A165" s="107"/>
      <c r="B165" s="107"/>
      <c r="C165" s="107"/>
      <c r="D165" s="157" t="s">
        <v>296</v>
      </c>
      <c r="E165" s="151">
        <v>45238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F7A42-5014-4833-A0EC-CD7C85261470}">
  <dimension ref="A1:F60"/>
  <sheetViews>
    <sheetView workbookViewId="0">
      <selection activeCell="A10" sqref="A10"/>
    </sheetView>
  </sheetViews>
  <sheetFormatPr defaultRowHeight="14.4" x14ac:dyDescent="0.3"/>
  <cols>
    <col min="1" max="1" width="44.44140625" customWidth="1"/>
    <col min="2" max="2" width="13.44140625" customWidth="1"/>
    <col min="3" max="3" width="27.5546875" customWidth="1"/>
    <col min="5" max="5" width="10.109375" bestFit="1" customWidth="1"/>
  </cols>
  <sheetData>
    <row r="1" spans="1:6" x14ac:dyDescent="0.3">
      <c r="A1" s="1" t="s">
        <v>39</v>
      </c>
      <c r="B1" s="2"/>
    </row>
    <row r="2" spans="1:6" x14ac:dyDescent="0.3">
      <c r="A2" s="3">
        <v>45536</v>
      </c>
      <c r="B2" s="2"/>
    </row>
    <row r="3" spans="1:6" x14ac:dyDescent="0.3">
      <c r="A3" s="16" t="s">
        <v>0</v>
      </c>
      <c r="B3" s="4" t="s">
        <v>1</v>
      </c>
      <c r="C3" s="5" t="s">
        <v>2</v>
      </c>
    </row>
    <row r="4" spans="1:6" x14ac:dyDescent="0.3">
      <c r="A4" s="46"/>
      <c r="B4" s="161" t="s">
        <v>347</v>
      </c>
      <c r="C4" s="8"/>
    </row>
    <row r="5" spans="1:6" x14ac:dyDescent="0.3">
      <c r="A5" s="13"/>
      <c r="B5" s="14"/>
      <c r="C5" s="15"/>
    </row>
    <row r="6" spans="1:6" x14ac:dyDescent="0.3">
      <c r="A6" s="16" t="s">
        <v>4</v>
      </c>
      <c r="B6" s="17"/>
      <c r="C6" s="11"/>
    </row>
    <row r="7" spans="1:6" x14ac:dyDescent="0.3">
      <c r="A7" s="11" t="s">
        <v>340</v>
      </c>
      <c r="B7" s="9">
        <v>378</v>
      </c>
      <c r="C7" s="11" t="s">
        <v>3</v>
      </c>
    </row>
    <row r="8" spans="1:6" x14ac:dyDescent="0.3">
      <c r="A8" s="11" t="s">
        <v>342</v>
      </c>
      <c r="B8" s="9">
        <v>50</v>
      </c>
      <c r="C8" s="11" t="s">
        <v>41</v>
      </c>
    </row>
    <row r="9" spans="1:6" x14ac:dyDescent="0.3">
      <c r="A9" s="11" t="s">
        <v>343</v>
      </c>
      <c r="B9" s="9">
        <v>250</v>
      </c>
      <c r="C9" s="11" t="s">
        <v>41</v>
      </c>
    </row>
    <row r="10" spans="1:6" x14ac:dyDescent="0.3">
      <c r="A10" s="11" t="s">
        <v>302</v>
      </c>
      <c r="B10" s="18">
        <v>132.01</v>
      </c>
      <c r="C10" s="8" t="s">
        <v>311</v>
      </c>
    </row>
    <row r="11" spans="1:6" x14ac:dyDescent="0.3">
      <c r="A11" s="11" t="s">
        <v>344</v>
      </c>
      <c r="B11" s="18">
        <v>33.47</v>
      </c>
      <c r="C11" s="8" t="s">
        <v>311</v>
      </c>
    </row>
    <row r="12" spans="1:6" x14ac:dyDescent="0.3">
      <c r="A12" s="11" t="s">
        <v>5</v>
      </c>
      <c r="B12" s="18">
        <v>1231.5899999999999</v>
      </c>
      <c r="C12" s="11" t="s">
        <v>3</v>
      </c>
      <c r="F12" s="19"/>
    </row>
    <row r="13" spans="1:6" x14ac:dyDescent="0.3">
      <c r="A13" s="11" t="s">
        <v>6</v>
      </c>
      <c r="B13" s="18">
        <v>28.9</v>
      </c>
      <c r="C13" s="11" t="s">
        <v>3</v>
      </c>
      <c r="F13" s="19"/>
    </row>
    <row r="14" spans="1:6" x14ac:dyDescent="0.3">
      <c r="A14" s="11" t="s">
        <v>7</v>
      </c>
      <c r="B14" s="18">
        <v>35</v>
      </c>
      <c r="C14" s="8" t="s">
        <v>3</v>
      </c>
    </row>
    <row r="15" spans="1:6" x14ac:dyDescent="0.3">
      <c r="A15" s="11" t="s">
        <v>338</v>
      </c>
      <c r="B15" s="18">
        <v>15.59</v>
      </c>
      <c r="C15" s="8" t="s">
        <v>3</v>
      </c>
    </row>
    <row r="16" spans="1:6" x14ac:dyDescent="0.3">
      <c r="A16" s="11" t="s">
        <v>345</v>
      </c>
      <c r="B16" s="18">
        <v>431.67</v>
      </c>
      <c r="C16" s="8" t="s">
        <v>41</v>
      </c>
    </row>
    <row r="17" spans="1:3" x14ac:dyDescent="0.3">
      <c r="A17" s="11" t="s">
        <v>339</v>
      </c>
      <c r="B17" s="18">
        <v>870</v>
      </c>
      <c r="C17" s="8" t="s">
        <v>41</v>
      </c>
    </row>
    <row r="18" spans="1:3" x14ac:dyDescent="0.3">
      <c r="A18" s="21"/>
      <c r="B18" s="65">
        <f>SUM(B7:B17)</f>
        <v>3456.23</v>
      </c>
    </row>
    <row r="19" spans="1:3" x14ac:dyDescent="0.3">
      <c r="B19" s="22"/>
    </row>
    <row r="20" spans="1:3" ht="15" thickBot="1" x14ac:dyDescent="0.35">
      <c r="B20" s="22"/>
    </row>
    <row r="21" spans="1:3" ht="15" thickBot="1" x14ac:dyDescent="0.35">
      <c r="A21" s="55" t="s">
        <v>328</v>
      </c>
      <c r="B21" s="23"/>
      <c r="C21" s="24"/>
    </row>
    <row r="22" spans="1:3" ht="15" thickBot="1" x14ac:dyDescent="0.35">
      <c r="A22" s="25" t="s">
        <v>9</v>
      </c>
      <c r="B22" s="67">
        <v>30550.81</v>
      </c>
      <c r="C22" s="24"/>
    </row>
    <row r="23" spans="1:3" ht="15" thickBot="1" x14ac:dyDescent="0.35">
      <c r="A23" s="58" t="s">
        <v>10</v>
      </c>
      <c r="B23" s="56">
        <v>241.08</v>
      </c>
      <c r="C23" s="24"/>
    </row>
    <row r="24" spans="1:3" ht="15" thickBot="1" x14ac:dyDescent="0.35">
      <c r="A24" s="50" t="s">
        <v>11</v>
      </c>
      <c r="B24" s="57">
        <f>SUM(B22:B23)</f>
        <v>30791.890000000003</v>
      </c>
      <c r="C24" s="24"/>
    </row>
    <row r="25" spans="1:3" ht="15" thickBot="1" x14ac:dyDescent="0.35">
      <c r="A25" s="52"/>
      <c r="B25" s="26"/>
      <c r="C25" s="24"/>
    </row>
    <row r="26" spans="1:3" ht="15" thickBot="1" x14ac:dyDescent="0.35">
      <c r="A26" s="27" t="s">
        <v>292</v>
      </c>
      <c r="C26" s="24"/>
    </row>
    <row r="27" spans="1:3" ht="15" thickBot="1" x14ac:dyDescent="0.35">
      <c r="A27" s="165" t="s">
        <v>12</v>
      </c>
      <c r="B27" s="28">
        <v>82624.53</v>
      </c>
      <c r="C27" s="24"/>
    </row>
    <row r="28" spans="1:3" x14ac:dyDescent="0.3">
      <c r="A28" s="162"/>
      <c r="B28" s="163"/>
      <c r="C28" s="24"/>
    </row>
    <row r="29" spans="1:3" x14ac:dyDescent="0.3">
      <c r="A29" s="164"/>
      <c r="B29" s="2"/>
      <c r="C29" s="29"/>
    </row>
    <row r="30" spans="1:3" x14ac:dyDescent="0.3">
      <c r="A30" s="51" t="s">
        <v>13</v>
      </c>
      <c r="B30" s="11"/>
      <c r="C30" s="29"/>
    </row>
    <row r="31" spans="1:3" x14ac:dyDescent="0.3">
      <c r="A31" s="48" t="s">
        <v>14</v>
      </c>
      <c r="B31" s="30">
        <v>754.26</v>
      </c>
      <c r="C31" s="29"/>
    </row>
    <row r="32" spans="1:3" x14ac:dyDescent="0.3">
      <c r="A32" s="49" t="s">
        <v>15</v>
      </c>
      <c r="B32" s="31">
        <v>12482.69</v>
      </c>
      <c r="C32" s="29"/>
    </row>
    <row r="33" spans="1:6" x14ac:dyDescent="0.3">
      <c r="A33" s="49" t="s">
        <v>16</v>
      </c>
      <c r="B33" s="31">
        <v>10265.98</v>
      </c>
      <c r="C33" s="29"/>
      <c r="F33" s="2"/>
    </row>
    <row r="34" spans="1:6" x14ac:dyDescent="0.3">
      <c r="A34" s="48" t="s">
        <v>17</v>
      </c>
      <c r="B34" s="32">
        <v>757.5</v>
      </c>
      <c r="C34" s="33"/>
      <c r="F34" s="2"/>
    </row>
    <row r="35" spans="1:6" x14ac:dyDescent="0.3">
      <c r="A35" s="49" t="s">
        <v>18</v>
      </c>
      <c r="B35" s="34">
        <v>533.09</v>
      </c>
      <c r="C35" s="33"/>
      <c r="F35" s="37"/>
    </row>
    <row r="36" spans="1:6" x14ac:dyDescent="0.3">
      <c r="A36" s="48" t="s">
        <v>19</v>
      </c>
      <c r="B36" s="34">
        <v>531.34</v>
      </c>
      <c r="C36" s="33"/>
      <c r="F36" s="2"/>
    </row>
    <row r="37" spans="1:6" x14ac:dyDescent="0.3">
      <c r="A37" s="48" t="s">
        <v>20</v>
      </c>
      <c r="B37" s="35">
        <v>3964.58</v>
      </c>
      <c r="C37" s="206" t="s">
        <v>327</v>
      </c>
      <c r="D37" s="207"/>
      <c r="E37" s="207"/>
      <c r="F37" s="37"/>
    </row>
    <row r="38" spans="1:6" x14ac:dyDescent="0.3">
      <c r="A38" s="48" t="s">
        <v>23</v>
      </c>
      <c r="B38" s="34">
        <v>199.7</v>
      </c>
      <c r="C38" s="36" t="s">
        <v>36</v>
      </c>
      <c r="E38" s="2"/>
      <c r="F38" s="2"/>
    </row>
    <row r="39" spans="1:6" x14ac:dyDescent="0.3">
      <c r="A39" s="48" t="s">
        <v>24</v>
      </c>
      <c r="B39" s="34">
        <v>382.63</v>
      </c>
      <c r="C39" s="33"/>
      <c r="D39" s="2"/>
      <c r="E39" s="37"/>
      <c r="F39" s="37"/>
    </row>
    <row r="40" spans="1:6" x14ac:dyDescent="0.3">
      <c r="A40" s="48" t="s">
        <v>25</v>
      </c>
      <c r="B40" s="34">
        <v>115.45</v>
      </c>
      <c r="C40" s="33"/>
      <c r="D40" s="37"/>
      <c r="E40" s="2"/>
      <c r="F40" s="2"/>
    </row>
    <row r="41" spans="1:6" x14ac:dyDescent="0.3">
      <c r="A41" s="48" t="s">
        <v>320</v>
      </c>
      <c r="B41" s="34">
        <v>2479.84</v>
      </c>
      <c r="C41" s="33"/>
      <c r="D41" s="37"/>
      <c r="F41" s="2"/>
    </row>
    <row r="42" spans="1:6" x14ac:dyDescent="0.3">
      <c r="A42" s="11" t="s">
        <v>316</v>
      </c>
      <c r="B42" s="34">
        <v>225.68</v>
      </c>
      <c r="C42" s="33" t="s">
        <v>287</v>
      </c>
      <c r="D42" s="37"/>
      <c r="F42" s="2"/>
    </row>
    <row r="43" spans="1:6" x14ac:dyDescent="0.3">
      <c r="A43" s="11" t="s">
        <v>317</v>
      </c>
      <c r="B43" s="34">
        <v>600</v>
      </c>
      <c r="C43" s="33" t="s">
        <v>66</v>
      </c>
      <c r="D43" s="37"/>
      <c r="E43" s="37"/>
      <c r="F43" s="37"/>
    </row>
    <row r="44" spans="1:6" x14ac:dyDescent="0.3">
      <c r="A44" s="11" t="s">
        <v>318</v>
      </c>
      <c r="B44" s="34">
        <v>1175</v>
      </c>
      <c r="C44" s="33" t="s">
        <v>66</v>
      </c>
      <c r="D44" s="37"/>
      <c r="E44" s="37"/>
      <c r="F44" s="2"/>
    </row>
    <row r="45" spans="1:6" x14ac:dyDescent="0.3">
      <c r="A45" s="11" t="s">
        <v>319</v>
      </c>
      <c r="B45" s="34">
        <v>34.57</v>
      </c>
      <c r="C45" s="33"/>
      <c r="D45" s="37"/>
      <c r="E45" s="37"/>
      <c r="F45" s="2"/>
    </row>
    <row r="46" spans="1:6" x14ac:dyDescent="0.3">
      <c r="A46" s="11" t="s">
        <v>30</v>
      </c>
      <c r="B46" s="34">
        <v>6000</v>
      </c>
      <c r="C46" s="33"/>
      <c r="D46" s="37"/>
    </row>
    <row r="47" spans="1:6" x14ac:dyDescent="0.3">
      <c r="A47" s="11" t="s">
        <v>31</v>
      </c>
      <c r="B47" s="47">
        <v>585</v>
      </c>
      <c r="C47" s="209"/>
      <c r="D47" s="209"/>
      <c r="E47" s="209"/>
      <c r="F47" s="209"/>
    </row>
    <row r="48" spans="1:6" x14ac:dyDescent="0.3">
      <c r="A48" s="11" t="s">
        <v>273</v>
      </c>
      <c r="B48" s="61">
        <v>555.45000000000005</v>
      </c>
      <c r="C48" s="38"/>
      <c r="D48" s="38"/>
      <c r="E48" s="38"/>
      <c r="F48" s="38"/>
    </row>
    <row r="49" spans="1:6" x14ac:dyDescent="0.3">
      <c r="A49" s="11" t="s">
        <v>33</v>
      </c>
      <c r="B49" s="62">
        <v>123.54</v>
      </c>
      <c r="C49" s="38"/>
      <c r="D49" s="38"/>
      <c r="E49" s="38"/>
      <c r="F49" s="38"/>
    </row>
    <row r="50" spans="1:6" ht="15" thickBot="1" x14ac:dyDescent="0.35">
      <c r="A50" s="39" t="s">
        <v>34</v>
      </c>
      <c r="B50" s="60">
        <v>33837.14</v>
      </c>
      <c r="C50" s="33"/>
    </row>
    <row r="51" spans="1:6" x14ac:dyDescent="0.3">
      <c r="A51" s="39"/>
      <c r="B51" s="40"/>
      <c r="C51" s="33"/>
    </row>
    <row r="52" spans="1:6" x14ac:dyDescent="0.3">
      <c r="A52" s="1" t="s">
        <v>95</v>
      </c>
      <c r="C52" s="2"/>
    </row>
    <row r="53" spans="1:6" x14ac:dyDescent="0.3">
      <c r="A53" s="1" t="s">
        <v>341</v>
      </c>
    </row>
    <row r="54" spans="1:6" x14ac:dyDescent="0.3">
      <c r="D54" t="s">
        <v>36</v>
      </c>
    </row>
    <row r="55" spans="1:6" x14ac:dyDescent="0.3">
      <c r="A55" s="41" t="s">
        <v>37</v>
      </c>
      <c r="B55" s="6"/>
      <c r="C55" s="21"/>
    </row>
    <row r="56" spans="1:6" x14ac:dyDescent="0.3">
      <c r="A56" s="42" t="s">
        <v>346</v>
      </c>
      <c r="C56" s="43"/>
    </row>
    <row r="57" spans="1:6" x14ac:dyDescent="0.3">
      <c r="A57" s="42" t="s">
        <v>321</v>
      </c>
      <c r="C57" s="43"/>
    </row>
    <row r="58" spans="1:6" x14ac:dyDescent="0.3">
      <c r="A58" s="42" t="s">
        <v>323</v>
      </c>
      <c r="C58" s="43"/>
    </row>
    <row r="59" spans="1:6" x14ac:dyDescent="0.3">
      <c r="A59" s="42"/>
      <c r="C59" s="43"/>
    </row>
    <row r="60" spans="1:6" x14ac:dyDescent="0.3">
      <c r="A60" s="6"/>
      <c r="B60" s="6"/>
      <c r="C60" s="6"/>
    </row>
  </sheetData>
  <mergeCells count="2">
    <mergeCell ref="C37:E37"/>
    <mergeCell ref="C47:F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April 2024</vt:lpstr>
      <vt:lpstr>May 2024</vt:lpstr>
      <vt:lpstr>June 2024</vt:lpstr>
      <vt:lpstr>End of June reconcil</vt:lpstr>
      <vt:lpstr>End of June reconcil new templa</vt:lpstr>
      <vt:lpstr>July 2024</vt:lpstr>
      <vt:lpstr>August 2024</vt:lpstr>
      <vt:lpstr>End August reconc</vt:lpstr>
      <vt:lpstr>September 2024</vt:lpstr>
      <vt:lpstr>End of September</vt:lpstr>
      <vt:lpstr>October 2024</vt:lpstr>
      <vt:lpstr>End of October 2024</vt:lpstr>
      <vt:lpstr>November 2024</vt:lpstr>
      <vt:lpstr>End of November 2024</vt:lpstr>
      <vt:lpstr>December 2024</vt:lpstr>
      <vt:lpstr>End of December 2024</vt:lpstr>
      <vt:lpstr>January 2025</vt:lpstr>
      <vt:lpstr>End of January 2025</vt:lpstr>
      <vt:lpstr>February 2025</vt:lpstr>
      <vt:lpstr>End of February 2025</vt:lpstr>
      <vt:lpstr>March 2025</vt:lpstr>
      <vt:lpstr>26th March 2025</vt:lpstr>
      <vt:lpstr>End of year - 31st 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Brixton Parish Council</dc:creator>
  <cp:lastModifiedBy>Clerk Brixton Parish Council</cp:lastModifiedBy>
  <cp:lastPrinted>2025-04-29T15:56:11Z</cp:lastPrinted>
  <dcterms:created xsi:type="dcterms:W3CDTF">2024-04-10T15:25:54Z</dcterms:created>
  <dcterms:modified xsi:type="dcterms:W3CDTF">2025-05-05T19:48:28Z</dcterms:modified>
</cp:coreProperties>
</file>