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e\"/>
    </mc:Choice>
  </mc:AlternateContent>
  <xr:revisionPtr revIDLastSave="0" documentId="13_ncr:1_{3BB96091-4070-419B-AD5D-E02C36A64B73}" xr6:coauthVersionLast="47" xr6:coauthVersionMax="47" xr10:uidLastSave="{00000000-0000-0000-0000-000000000000}"/>
  <bookViews>
    <workbookView xWindow="-108" yWindow="-108" windowWidth="23256" windowHeight="12456" firstSheet="27" activeTab="29" xr2:uid="{00000000-000D-0000-FFFF-FFFF00000000}"/>
  </bookViews>
  <sheets>
    <sheet name="April 2023" sheetId="1" r:id="rId1"/>
    <sheet name="Reconcil 19th April 2023" sheetId="5" r:id="rId2"/>
    <sheet name="May 2023" sheetId="3" r:id="rId3"/>
    <sheet name="Reconcil 27th May 2023" sheetId="4" r:id="rId4"/>
    <sheet name="end of May" sheetId="6" r:id="rId5"/>
    <sheet name="June 2023" sheetId="7" r:id="rId6"/>
    <sheet name="Reconcil 28th June 2023" sheetId="8" r:id="rId7"/>
    <sheet name="July 2023" sheetId="9" r:id="rId8"/>
    <sheet name="Reconcil end July 2023" sheetId="10" r:id="rId9"/>
    <sheet name="August 2023" sheetId="11" r:id="rId10"/>
    <sheet name="Reconcil end August 2023" sheetId="12" r:id="rId11"/>
    <sheet name="September 2023" sheetId="13" r:id="rId12"/>
    <sheet name="Reconcil end Sept" sheetId="14" r:id="rId13"/>
    <sheet name="October 2023" sheetId="15" r:id="rId14"/>
    <sheet name="Reconcil end October" sheetId="16" r:id="rId15"/>
    <sheet name="November 2023" sheetId="17" r:id="rId16"/>
    <sheet name="Reconcil end Nov 2023" sheetId="18" r:id="rId17"/>
    <sheet name="December 2023" sheetId="19" r:id="rId18"/>
    <sheet name="Reconcil end Dec 2023" sheetId="20" r:id="rId19"/>
    <sheet name="January 2024" sheetId="21" r:id="rId20"/>
    <sheet name="Reconcil end Jan 2024" sheetId="22" r:id="rId21"/>
    <sheet name="February 2024" sheetId="23" r:id="rId22"/>
    <sheet name="Current running total" sheetId="25" r:id="rId23"/>
    <sheet name="Reconciliation 28th Feb 2024" sheetId="24" r:id="rId24"/>
    <sheet name="March 2024" sheetId="26" r:id="rId25"/>
    <sheet name="Reconcilation 27th March" sheetId="27" r:id="rId26"/>
    <sheet name="Current running total 26 March" sheetId="28" r:id="rId27"/>
    <sheet name="Reconciliation 31st March 2024" sheetId="29" r:id="rId28"/>
    <sheet name=" less internal transfers" sheetId="31" r:id="rId29"/>
    <sheet name="Payments &amp; Receipts year end" sheetId="32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2" l="1"/>
  <c r="G37" i="32"/>
  <c r="G21" i="32"/>
  <c r="G9" i="32"/>
  <c r="G13" i="32" s="1"/>
  <c r="B164" i="31"/>
  <c r="B36" i="31"/>
  <c r="H50" i="31"/>
  <c r="H34" i="31"/>
  <c r="H6" i="31" s="1"/>
  <c r="H8" i="31" s="1"/>
  <c r="H14" i="31" s="1"/>
  <c r="B32" i="31"/>
  <c r="H34" i="29"/>
  <c r="E167" i="29"/>
  <c r="D167" i="29"/>
  <c r="C167" i="29"/>
  <c r="B167" i="29"/>
  <c r="H24" i="29" s="1"/>
  <c r="H50" i="29"/>
  <c r="B32" i="29"/>
  <c r="B38" i="29" s="1"/>
  <c r="H21" i="29" s="1"/>
  <c r="B33" i="28"/>
  <c r="B14" i="28"/>
  <c r="B30" i="28"/>
  <c r="B8" i="28"/>
  <c r="B33" i="26"/>
  <c r="B10" i="26"/>
  <c r="H26" i="29" l="1"/>
  <c r="H6" i="29"/>
  <c r="H8" i="29" s="1"/>
  <c r="H14" i="29" s="1"/>
  <c r="B32" i="27"/>
  <c r="B38" i="27" s="1"/>
  <c r="H7" i="27"/>
  <c r="H45" i="27"/>
  <c r="H37" i="27"/>
  <c r="C167" i="27"/>
  <c r="D167" i="27"/>
  <c r="E167" i="27"/>
  <c r="B167" i="27"/>
  <c r="H28" i="27" s="1"/>
  <c r="H30" i="27" s="1"/>
  <c r="H61" i="27"/>
  <c r="H6" i="27" s="1"/>
  <c r="B38" i="26"/>
  <c r="B162" i="24"/>
  <c r="C162" i="24"/>
  <c r="E162" i="24"/>
  <c r="D131" i="24"/>
  <c r="D162" i="24" s="1"/>
  <c r="B5" i="23"/>
  <c r="B19" i="23"/>
  <c r="B29" i="25"/>
  <c r="H67" i="24"/>
  <c r="B8" i="25"/>
  <c r="H38" i="24"/>
  <c r="H7" i="24" s="1"/>
  <c r="H8" i="27" l="1"/>
  <c r="H16" i="27" s="1"/>
  <c r="H23" i="27"/>
  <c r="H25" i="27" s="1"/>
  <c r="H32" i="27"/>
  <c r="B31" i="25"/>
  <c r="H28" i="24"/>
  <c r="H30" i="24" s="1"/>
  <c r="H48" i="24"/>
  <c r="B32" i="24"/>
  <c r="B38" i="24" s="1"/>
  <c r="H23" i="24" s="1"/>
  <c r="H25" i="24" s="1"/>
  <c r="B23" i="23"/>
  <c r="H57" i="22"/>
  <c r="H5" i="22"/>
  <c r="B25" i="21"/>
  <c r="H39" i="22"/>
  <c r="E158" i="22"/>
  <c r="C158" i="22"/>
  <c r="B158" i="22"/>
  <c r="H27" i="22" s="1"/>
  <c r="H29" i="22" s="1"/>
  <c r="D129" i="22"/>
  <c r="D158" i="22" s="1"/>
  <c r="B31" i="22"/>
  <c r="B37" i="22" s="1"/>
  <c r="H22" i="22" s="1"/>
  <c r="H24" i="22" s="1"/>
  <c r="B6" i="21"/>
  <c r="B29" i="21"/>
  <c r="H22" i="20"/>
  <c r="H42" i="20"/>
  <c r="H5" i="20" s="1"/>
  <c r="H7" i="20" s="1"/>
  <c r="H15" i="20" s="1"/>
  <c r="H54" i="20"/>
  <c r="D150" i="20"/>
  <c r="C150" i="20"/>
  <c r="B150" i="20"/>
  <c r="H27" i="20" s="1"/>
  <c r="H29" i="20" s="1"/>
  <c r="E150" i="20"/>
  <c r="D123" i="20"/>
  <c r="B31" i="20"/>
  <c r="B37" i="20" s="1"/>
  <c r="H60" i="18"/>
  <c r="H5" i="18"/>
  <c r="D148" i="18"/>
  <c r="C148" i="18"/>
  <c r="B148" i="18"/>
  <c r="H27" i="18" s="1"/>
  <c r="H29" i="18" s="1"/>
  <c r="B37" i="18"/>
  <c r="B31" i="18"/>
  <c r="H22" i="18" s="1"/>
  <c r="H24" i="18" s="1"/>
  <c r="H38" i="18"/>
  <c r="D122" i="18"/>
  <c r="E148" i="18"/>
  <c r="B37" i="17"/>
  <c r="B9" i="17"/>
  <c r="B33" i="17"/>
  <c r="H5" i="16"/>
  <c r="H51" i="16"/>
  <c r="E143" i="16"/>
  <c r="D143" i="16"/>
  <c r="C143" i="16"/>
  <c r="B143" i="16"/>
  <c r="B30" i="16"/>
  <c r="B23" i="15"/>
  <c r="H6" i="24" l="1"/>
  <c r="H8" i="24" s="1"/>
  <c r="H16" i="24" s="1"/>
  <c r="H32" i="24"/>
  <c r="H7" i="22"/>
  <c r="H15" i="22" s="1"/>
  <c r="H31" i="22"/>
  <c r="H24" i="20"/>
  <c r="H31" i="20" s="1"/>
  <c r="H7" i="18"/>
  <c r="H15" i="18" s="1"/>
  <c r="H31" i="18"/>
  <c r="H26" i="16"/>
  <c r="H28" i="16" s="1"/>
  <c r="H7" i="16"/>
  <c r="H15" i="16" s="1"/>
  <c r="H35" i="16"/>
  <c r="B36" i="16"/>
  <c r="H21" i="16" s="1"/>
  <c r="H23" i="16" s="1"/>
  <c r="B27" i="15"/>
  <c r="B6" i="15"/>
  <c r="D143" i="14"/>
  <c r="H5" i="14"/>
  <c r="H35" i="14"/>
  <c r="H42" i="14"/>
  <c r="E143" i="14"/>
  <c r="C143" i="14"/>
  <c r="B143" i="14"/>
  <c r="H26" i="14" s="1"/>
  <c r="H28" i="14" s="1"/>
  <c r="H7" i="14"/>
  <c r="H15" i="14" s="1"/>
  <c r="B30" i="14"/>
  <c r="B36" i="14" s="1"/>
  <c r="B15" i="13"/>
  <c r="B19" i="13"/>
  <c r="B5" i="13"/>
  <c r="B143" i="12"/>
  <c r="H26" i="12" s="1"/>
  <c r="H28" i="12" s="1"/>
  <c r="B36" i="12"/>
  <c r="B30" i="12"/>
  <c r="H7" i="12"/>
  <c r="H5" i="12"/>
  <c r="H47" i="12"/>
  <c r="E143" i="12"/>
  <c r="D143" i="12"/>
  <c r="C143" i="12"/>
  <c r="H21" i="12"/>
  <c r="H23" i="12" s="1"/>
  <c r="B8" i="11"/>
  <c r="B27" i="11"/>
  <c r="B23" i="11"/>
  <c r="H52" i="10"/>
  <c r="E142" i="10"/>
  <c r="D142" i="10"/>
  <c r="C142" i="10"/>
  <c r="B142" i="10"/>
  <c r="H26" i="10" s="1"/>
  <c r="H28" i="10" s="1"/>
  <c r="H37" i="10"/>
  <c r="B30" i="10"/>
  <c r="B36" i="10" s="1"/>
  <c r="H21" i="10" s="1"/>
  <c r="H23" i="10" s="1"/>
  <c r="B27" i="9"/>
  <c r="B23" i="9"/>
  <c r="B5" i="9"/>
  <c r="H50" i="8"/>
  <c r="B24" i="7"/>
  <c r="C142" i="8"/>
  <c r="B142" i="8"/>
  <c r="H26" i="8" s="1"/>
  <c r="H28" i="8" s="1"/>
  <c r="B30" i="8"/>
  <c r="B36" i="8" s="1"/>
  <c r="H21" i="8" s="1"/>
  <c r="H23" i="8" s="1"/>
  <c r="H37" i="8"/>
  <c r="E142" i="8"/>
  <c r="D142" i="8"/>
  <c r="E140" i="4"/>
  <c r="B7" i="7"/>
  <c r="B28" i="7"/>
  <c r="H7" i="6"/>
  <c r="H15" i="6" s="1"/>
  <c r="H5" i="6"/>
  <c r="H37" i="6"/>
  <c r="H54" i="6"/>
  <c r="C143" i="6"/>
  <c r="D143" i="6"/>
  <c r="B143" i="6"/>
  <c r="H26" i="6" s="1"/>
  <c r="H28" i="6" s="1"/>
  <c r="B30" i="6"/>
  <c r="H54" i="4"/>
  <c r="B140" i="4"/>
  <c r="B30" i="4"/>
  <c r="B36" i="4" s="1"/>
  <c r="D143" i="5"/>
  <c r="C143" i="5"/>
  <c r="H30" i="16" l="1"/>
  <c r="H21" i="14"/>
  <c r="H23" i="14" s="1"/>
  <c r="H30" i="14"/>
  <c r="H15" i="12"/>
  <c r="H5" i="10"/>
  <c r="H7" i="10" s="1"/>
  <c r="H15" i="10" s="1"/>
  <c r="H30" i="12"/>
  <c r="H30" i="10"/>
  <c r="H5" i="8"/>
  <c r="H7" i="8"/>
  <c r="H15" i="8" s="1"/>
  <c r="H30" i="8"/>
  <c r="B36" i="6"/>
  <c r="H21" i="6" s="1"/>
  <c r="H40" i="5"/>
  <c r="H6" i="5" s="1"/>
  <c r="B143" i="5"/>
  <c r="H26" i="5" s="1"/>
  <c r="H28" i="5" s="1"/>
  <c r="H66" i="5"/>
  <c r="H5" i="5" s="1"/>
  <c r="H45" i="5"/>
  <c r="B30" i="5"/>
  <c r="B36" i="5" s="1"/>
  <c r="H36" i="4"/>
  <c r="H5" i="4" s="1"/>
  <c r="H7" i="4" s="1"/>
  <c r="H15" i="4" s="1"/>
  <c r="H30" i="6" l="1"/>
  <c r="H23" i="6"/>
  <c r="H7" i="5"/>
  <c r="H15" i="5" s="1"/>
  <c r="H21" i="4"/>
  <c r="H23" i="4" s="1"/>
  <c r="C140" i="4"/>
  <c r="D140" i="4"/>
  <c r="H6" i="4"/>
  <c r="B23" i="3" l="1"/>
  <c r="B27" i="3"/>
  <c r="B5" i="3"/>
  <c r="B50" i="3"/>
  <c r="B30" i="1"/>
  <c r="B60" i="1"/>
  <c r="B9" i="1"/>
  <c r="B35" i="1" l="1"/>
  <c r="H26" i="4"/>
  <c r="H28" i="4" s="1"/>
  <c r="H30" i="4" s="1"/>
  <c r="H21" i="5"/>
  <c r="H23" i="5" l="1"/>
  <c r="H30" i="5"/>
  <c r="H21" i="31"/>
  <c r="H24" i="31"/>
  <c r="H26" i="31" s="1"/>
  <c r="C164" i="31"/>
  <c r="D164" i="31"/>
  <c r="E164" i="31"/>
</calcChain>
</file>

<file path=xl/sharedStrings.xml><?xml version="1.0" encoding="utf-8"?>
<sst xmlns="http://schemas.openxmlformats.org/spreadsheetml/2006/main" count="3201" uniqueCount="476">
  <si>
    <t>Receipts:</t>
  </si>
  <si>
    <t>Amount</t>
  </si>
  <si>
    <t>Fund</t>
  </si>
  <si>
    <t>Trees for Bees</t>
  </si>
  <si>
    <t>Payments:</t>
  </si>
  <si>
    <t>General</t>
  </si>
  <si>
    <t>Clerk wages</t>
  </si>
  <si>
    <t xml:space="preserve">Clerk expenses </t>
  </si>
  <si>
    <t>Clerk office allowance</t>
  </si>
  <si>
    <t>17th March 2023</t>
  </si>
  <si>
    <t>Current Account:</t>
  </si>
  <si>
    <t>Deposit Account:</t>
  </si>
  <si>
    <t xml:space="preserve">TOTAL: </t>
  </si>
  <si>
    <t>Skipton Building Society</t>
  </si>
  <si>
    <t xml:space="preserve">Current Balance:  </t>
  </si>
  <si>
    <t>P3</t>
  </si>
  <si>
    <t>Legal Fees</t>
  </si>
  <si>
    <t>Sherford 106 Contribution to Brixton Parish Council</t>
  </si>
  <si>
    <t xml:space="preserve">Brixstix funds </t>
  </si>
  <si>
    <t>Brixton History Group</t>
  </si>
  <si>
    <t>Plastic Event - Community Together Fund</t>
  </si>
  <si>
    <t>Cofflete Creek (s106 funds)</t>
  </si>
  <si>
    <t>Yealm Community Energy - Grant for street cleaning equipment</t>
  </si>
  <si>
    <t>Yealm Community Energy - 2021 Grant (Bee Friendly Group)</t>
  </si>
  <si>
    <t>Yealm Community Energy - 2022 Grant (Bee Wild)</t>
  </si>
  <si>
    <t xml:space="preserve">The Great Big Green Week </t>
  </si>
  <si>
    <t>Green Fund</t>
  </si>
  <si>
    <t>Community Emergency Plan Grant</t>
  </si>
  <si>
    <t>Community Amenity Space (Cofflete) Comm Together Fund</t>
  </si>
  <si>
    <t>River Yealm Water Quality Working Group (set up)</t>
  </si>
  <si>
    <t>River Yealm Water Quality Working Group (annual 2022)</t>
  </si>
  <si>
    <t>Cost of Living Crisis</t>
  </si>
  <si>
    <t>Locality Funding - Defibrillator</t>
  </si>
  <si>
    <t>Total of Fund allocated</t>
  </si>
  <si>
    <t>Monthly Finance Report Financial 2023/2024</t>
  </si>
  <si>
    <t>K Aldridge - reimburse zoom April</t>
  </si>
  <si>
    <t>The Foxhound Inn (Warm Hub Jan, Feb &amp; March)</t>
  </si>
  <si>
    <t>Cost of Living</t>
  </si>
  <si>
    <t>K Aldridge reimburse Chew Valley Trees (Coronation Trees x 3)</t>
  </si>
  <si>
    <t>SHDC - Install litter bin in Brixstix (labour &amp; bin) by DirectDebit</t>
  </si>
  <si>
    <t>South Western Ambulance Service JHS - 2 x defib renewals</t>
  </si>
  <si>
    <t>Defibrillator &amp; General</t>
  </si>
  <si>
    <t>K Aldridge reimburse Baker Ross - Coronation Bookmarks</t>
  </si>
  <si>
    <t>K Aldridge reimburse School Bears  - Coronation Teddies</t>
  </si>
  <si>
    <t>DALC - Code of Conduct Training Session</t>
  </si>
  <si>
    <t>SHDC - Community Together Funding for Cofflete</t>
  </si>
  <si>
    <t>SHDC - Community Together Funding for Plastic Free</t>
  </si>
  <si>
    <t>K Aldridge reimburse TrophiesPlusMedals - Coronation Badges</t>
  </si>
  <si>
    <t>Comm Tog Fund-Cofflete</t>
  </si>
  <si>
    <t>Comm Tog Fund-Plastic Free</t>
  </si>
  <si>
    <t>Trees for Bees &amp; 
Great Big Green Week</t>
  </si>
  <si>
    <t>K Aldridge - reimburse Printing Press (Coronation Flyers x600)</t>
  </si>
  <si>
    <t xml:space="preserve">Brixton Composters - Coronation gifts </t>
  </si>
  <si>
    <t>Brixton Community Assoc - Coronation gifts</t>
  </si>
  <si>
    <t>Donations from Warm Hub</t>
  </si>
  <si>
    <t>Brixstix</t>
  </si>
  <si>
    <t>Statement  balance at 19th March 2023</t>
  </si>
  <si>
    <t>Vice Chair - Mr M Wills</t>
  </si>
  <si>
    <t>Finance report approved 26th April 2023</t>
  </si>
  <si>
    <t>E Hitchins reimburse Chair allowance</t>
  </si>
  <si>
    <t>P Harvey - April grounds maintenance</t>
  </si>
  <si>
    <t xml:space="preserve">General </t>
  </si>
  <si>
    <t>Landscape Construction &amp; Design (Silverbridge clearance)</t>
  </si>
  <si>
    <t>Rev T Filtness reimburse expenses - Comm Support Help Box</t>
  </si>
  <si>
    <t>Vision ICT - hosted email accounts</t>
  </si>
  <si>
    <t>Rev T Filtness - reimburse expenses Comm Help Support Box</t>
  </si>
  <si>
    <t xml:space="preserve">E Arran - reimburse expenses The Green </t>
  </si>
  <si>
    <t xml:space="preserve">E Hitchins - reimburse expenses Kings Coronation </t>
  </si>
  <si>
    <t>E Hitchins - reimburse expenses Chairmans Allowance</t>
  </si>
  <si>
    <t>DALC / NALC Subscription 2023 / 2024</t>
  </si>
  <si>
    <t>K Aldridge - reimburse Kings Coronation - Tree Dedication leaflets</t>
  </si>
  <si>
    <t>The Foxhound Inn - Warm Hub April</t>
  </si>
  <si>
    <t>P Vassallo - Internal Audit 2022 / 2023</t>
  </si>
  <si>
    <t>K Aldridge wages</t>
  </si>
  <si>
    <t>K Aldridge expenses</t>
  </si>
  <si>
    <t>K Aldridge office allowance</t>
  </si>
  <si>
    <t>P Harvey - May grounds maintenance</t>
  </si>
  <si>
    <t>19th April 2023</t>
  </si>
  <si>
    <t>SHDC Precept (1st installment)</t>
  </si>
  <si>
    <t>Finance report approved 24th May 2023</t>
  </si>
  <si>
    <t>K Aldridge - reimburse May zoom</t>
  </si>
  <si>
    <t>RECEIPTS</t>
  </si>
  <si>
    <t>Annual budget</t>
  </si>
  <si>
    <t>Current Acc:</t>
  </si>
  <si>
    <t>Community Emergency Plan</t>
  </si>
  <si>
    <t>Less chqs o/s</t>
  </si>
  <si>
    <t xml:space="preserve">DCC Grass Cutting </t>
  </si>
  <si>
    <t>Add pymts</t>
  </si>
  <si>
    <t>Grants/Donations</t>
  </si>
  <si>
    <t>Interst Skipton</t>
  </si>
  <si>
    <t>Interest (Deposit Account)</t>
  </si>
  <si>
    <t>Deposit Acc:</t>
  </si>
  <si>
    <t>Locality Funding</t>
  </si>
  <si>
    <t>Miscellaneous</t>
  </si>
  <si>
    <t>Skipton</t>
  </si>
  <si>
    <t>Bal end March</t>
  </si>
  <si>
    <t>P3 grant</t>
  </si>
  <si>
    <t>Neighbourhood Plan</t>
  </si>
  <si>
    <t>BANK TOTAL</t>
  </si>
  <si>
    <t>SHDC - for Green Fund</t>
  </si>
  <si>
    <t>Sherford 106 (Brixstix)</t>
  </si>
  <si>
    <t>VAT Repayment</t>
  </si>
  <si>
    <t xml:space="preserve">Bal C/F </t>
  </si>
  <si>
    <t>Brixton 1908-2018</t>
  </si>
  <si>
    <t>BrixtonDevon Website</t>
  </si>
  <si>
    <t>ADD</t>
  </si>
  <si>
    <t>River Yealm Water Quality (set up)</t>
  </si>
  <si>
    <t>Total Receipts</t>
  </si>
  <si>
    <t>River Yealm Water Quality (annual 2022)</t>
  </si>
  <si>
    <t>less transfer</t>
  </si>
  <si>
    <t>s106 re FP26 restoration of stone wall</t>
  </si>
  <si>
    <t>s106 re Cofflete</t>
  </si>
  <si>
    <t>The Great Big Green Week</t>
  </si>
  <si>
    <t>MINUS</t>
  </si>
  <si>
    <t>Total Payments</t>
  </si>
  <si>
    <t>YCE Grant 2021 (Bee Wild)</t>
  </si>
  <si>
    <t>YCE Grant 2022 (Bee Wild)</t>
  </si>
  <si>
    <t>Yealmpton Silverbridge Way Contrib</t>
  </si>
  <si>
    <t>Sub Total</t>
  </si>
  <si>
    <t xml:space="preserve">TOTAL </t>
  </si>
  <si>
    <t xml:space="preserve">Add </t>
  </si>
  <si>
    <t>BALANCED</t>
  </si>
  <si>
    <t>Precept</t>
  </si>
  <si>
    <t>Precept (2nd installment)</t>
  </si>
  <si>
    <t>Transfer to Lloyds</t>
  </si>
  <si>
    <t>Transfer to Skipton</t>
  </si>
  <si>
    <t>PAYMENTS</t>
  </si>
  <si>
    <t>Clerk</t>
  </si>
  <si>
    <t>Clerk Expenses</t>
  </si>
  <si>
    <t>Cheques not cashed</t>
  </si>
  <si>
    <t xml:space="preserve">Clerk Salary </t>
  </si>
  <si>
    <t>Clerk Office Allowance</t>
  </si>
  <si>
    <t>Clerk Training</t>
  </si>
  <si>
    <t xml:space="preserve">Councillor </t>
  </si>
  <si>
    <t>Councillor Expenses</t>
  </si>
  <si>
    <t>Cheques written this month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</si>
  <si>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</si>
  <si>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</si>
  <si>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</si>
  <si>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</si>
  <si>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</si>
  <si>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</si>
  <si>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</si>
  <si>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</si>
  <si>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</si>
  <si>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</si>
  <si>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</si>
  <si>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</si>
  <si>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</si>
  <si>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</si>
  <si>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</si>
  <si>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</si>
  <si>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</si>
  <si>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</si>
  <si>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</si>
  <si>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</si>
  <si>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South Hams</t>
  </si>
  <si>
    <t>Ivybridge Ring n Ride</t>
  </si>
  <si>
    <t>Brixton / Yealmpton Youth / Scouts</t>
  </si>
  <si>
    <t>Brixton / Yealmpton Brownies / Rainbows</t>
  </si>
  <si>
    <t>Elburton Brownies / Guides</t>
  </si>
  <si>
    <t>RBL - Parish Wreath</t>
  </si>
  <si>
    <t xml:space="preserve">St Marys Lighting </t>
  </si>
  <si>
    <t>Dementia Friendly Parishes</t>
  </si>
  <si>
    <t>Yealmpton &amp; Brixton Community Volunteers</t>
  </si>
  <si>
    <t>St Mary's - 6 x year group awards</t>
  </si>
  <si>
    <t>Chairman's Allowance</t>
  </si>
  <si>
    <t>Technology</t>
  </si>
  <si>
    <t>App Fees</t>
  </si>
  <si>
    <t>BPC Website</t>
  </si>
  <si>
    <t>BPC email addresses</t>
  </si>
  <si>
    <t xml:space="preserve">Zoom </t>
  </si>
  <si>
    <t>New village website</t>
  </si>
  <si>
    <t>Set up village website</t>
  </si>
  <si>
    <t>Hosting Fee / Domain name x 2</t>
  </si>
  <si>
    <t>Maintenance / Amenity Work</t>
  </si>
  <si>
    <t>Contractor Silverbridge Way Footpath</t>
  </si>
  <si>
    <t>Silverbridge Way (additional work)</t>
  </si>
  <si>
    <t>Contractor for grass</t>
  </si>
  <si>
    <t xml:space="preserve">General maintenance </t>
  </si>
  <si>
    <t>Maintain The Green</t>
  </si>
  <si>
    <t>Fill replacement tubs for The Green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</si>
  <si>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</si>
  <si>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</si>
  <si>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</si>
  <si>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</si>
  <si>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</si>
  <si>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</si>
  <si>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</si>
  <si>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Brixton Parish Environment Working Group</t>
  </si>
  <si>
    <t>Bee Friendly (YCE Grant)</t>
  </si>
  <si>
    <t>Brixstix Litter Bin Installation</t>
  </si>
  <si>
    <t>Chapter 8 Training</t>
  </si>
  <si>
    <t>FP 26 (s106 funding)</t>
  </si>
  <si>
    <t>Community Emergency Plan  (DCC Grant)</t>
  </si>
  <si>
    <t>Local Council Award Scheme</t>
  </si>
  <si>
    <t>P3 Grant for strimmer</t>
  </si>
  <si>
    <t>Additonal footpath work</t>
  </si>
  <si>
    <t>Neigh / Sport &amp; Rec Plan Room Hire</t>
  </si>
  <si>
    <t>Telephone Boxes / Defibrilators</t>
  </si>
  <si>
    <t>Land at Cofflete</t>
  </si>
  <si>
    <t>Land at Cofflette (Comm Together Fund)</t>
  </si>
  <si>
    <t>Land at Cofflee (s106 funding)</t>
  </si>
  <si>
    <t>Owl Seat Refurb</t>
  </si>
  <si>
    <t>River Yealm Water Quality (annual)</t>
  </si>
  <si>
    <t xml:space="preserve">Sherford </t>
  </si>
  <si>
    <t>Street Cleaning Equip (YCE Grant)</t>
  </si>
  <si>
    <t>VAS</t>
  </si>
  <si>
    <t>Village Improvements</t>
  </si>
  <si>
    <t>Village Noticeboard</t>
  </si>
  <si>
    <t>Victorian Lamppost</t>
  </si>
  <si>
    <t>27th May 2023</t>
  </si>
  <si>
    <t>19th May 2023</t>
  </si>
  <si>
    <t>King Charles III Coronation</t>
  </si>
  <si>
    <t>Community Together Funding</t>
  </si>
  <si>
    <t>Kings Coronation</t>
  </si>
  <si>
    <t>Coronation Trees</t>
  </si>
  <si>
    <t>Defibrillator</t>
  </si>
  <si>
    <t xml:space="preserve"> Councillor Training (2022/23 budget)</t>
  </si>
  <si>
    <t>TOTAL</t>
  </si>
  <si>
    <t>*</t>
  </si>
  <si>
    <t>DD</t>
  </si>
  <si>
    <t>Payments not showing</t>
  </si>
  <si>
    <t>CT Fund</t>
  </si>
  <si>
    <t xml:space="preserve">CT Fund </t>
  </si>
  <si>
    <t>Coronation - Composters</t>
  </si>
  <si>
    <t>Coronation - BCA</t>
  </si>
  <si>
    <t>Donations - Cost of Living</t>
  </si>
  <si>
    <t>Brixton Feoffee Trust (Coronation gifts)</t>
  </si>
  <si>
    <t>Brixton Feoffee Trust (Defibrillator contribution)</t>
  </si>
  <si>
    <t>VAT refund</t>
  </si>
  <si>
    <t>K Aldridge - reimburse June zoom</t>
  </si>
  <si>
    <t>The Foxhound Inn - Warm hub May 2023</t>
  </si>
  <si>
    <t>The Foxhound Inn -Coronation Tree Planting Service</t>
  </si>
  <si>
    <t xml:space="preserve">Community First Trading Limited </t>
  </si>
  <si>
    <t>Cllr Hawken - reimburse mileage DALC training course</t>
  </si>
  <si>
    <t>DALC - Cllr Hawken Good Cllr Training Course</t>
  </si>
  <si>
    <t>K Aldridge - reimburse oayment of Data Protection Fee</t>
  </si>
  <si>
    <t>DALC - Clerk Civility &amp; Respect e-learning</t>
  </si>
  <si>
    <t>Additional planters/ seats</t>
  </si>
  <si>
    <t>Brixstix Litter Bin Installation / collection</t>
  </si>
  <si>
    <t>Silverbridge Way expansion</t>
  </si>
  <si>
    <t>19th June 2023</t>
  </si>
  <si>
    <t>Chair - Cllr  E Hitchins</t>
  </si>
  <si>
    <t>Finance report approved 28th June 2023</t>
  </si>
  <si>
    <t>28th June 2023</t>
  </si>
  <si>
    <t>Rev T Filtness - reimburse expenses Comm Support Help Box</t>
  </si>
  <si>
    <t xml:space="preserve">Cost of Living </t>
  </si>
  <si>
    <t>JTM Carpentry - installation of concrete pad Cofflette</t>
  </si>
  <si>
    <t>Cofflete s106</t>
  </si>
  <si>
    <t>Available to be claimed from s106</t>
  </si>
  <si>
    <t>The Foxhound Inn - Warm hub June 2023</t>
  </si>
  <si>
    <t>Western Web - renewal domain BrixtonDevon website</t>
  </si>
  <si>
    <t>Vision ICT - BPC website hosting Sep 23 - Aug 25</t>
  </si>
  <si>
    <t>K Aldridge - reimburse purchase of 6 x £20 voucher St Mary's</t>
  </si>
  <si>
    <t>Finance report approved 19th July 2023</t>
  </si>
  <si>
    <t>K Aldridge - reimburse purchase of 50xYealmpton Show leaflets</t>
  </si>
  <si>
    <t>K Aldridge - reimburse purchase of 3 x planters (GEViews)</t>
  </si>
  <si>
    <t>K Aldridge - reimburse July zoom</t>
  </si>
  <si>
    <t>P Harvey - July grounds maintenance</t>
  </si>
  <si>
    <t>HMRC - Quarter 1</t>
  </si>
  <si>
    <t>Rev T Filtness - reimburse expenses Community Support Help Box</t>
  </si>
  <si>
    <t>K Aldridge - administration of BrixtonDevon website</t>
  </si>
  <si>
    <t>19th July 2023</t>
  </si>
  <si>
    <t>K Aldridge - reimburse August zoom</t>
  </si>
  <si>
    <t>P Harvey - August grounds maintenance</t>
  </si>
  <si>
    <t>DALC - 8 x councillors Civility &amp; Respect E Learning</t>
  </si>
  <si>
    <t xml:space="preserve">K Aldridge - reimburse The Printing Press annual newsletter </t>
  </si>
  <si>
    <t xml:space="preserve">IDALC - annual subscription </t>
  </si>
  <si>
    <t>BrixtonDevon website - Feoffee Trust contribution</t>
  </si>
  <si>
    <t>BrixtonDevon website - BCA contribution</t>
  </si>
  <si>
    <t>Warm Hub donations (The Foxhound)</t>
  </si>
  <si>
    <t>K Aldridge - reimburse purchase of lanyards / ID cards and holders</t>
  </si>
  <si>
    <t>Finance report approved via email</t>
  </si>
  <si>
    <t>Ratified at BPC meeting 28th September 2023</t>
  </si>
  <si>
    <t>Cost of Living donation - Feoffee Trust</t>
  </si>
  <si>
    <t>BrixtonCommunity Association -Room Hire April - July 2023</t>
  </si>
  <si>
    <t xml:space="preserve">This includes BPC £200 that is in budget </t>
  </si>
  <si>
    <t xml:space="preserve">G Pilbeam TA Landscape Construction </t>
  </si>
  <si>
    <t>Vice Chair - Cllr  M Wills</t>
  </si>
  <si>
    <t>18th August 2023</t>
  </si>
  <si>
    <t>ID cards and lanyards</t>
  </si>
  <si>
    <t>NIL</t>
  </si>
  <si>
    <t>K Aldridge - reimburse September zoom</t>
  </si>
  <si>
    <t>P Harvey - September grounds maintenance</t>
  </si>
  <si>
    <t>Rev T Filtness - reimburse Community Support Help Box</t>
  </si>
  <si>
    <t xml:space="preserve"> Chair - Cllr E Hitchins</t>
  </si>
  <si>
    <t>Approved BPC meeting 27th September 2023</t>
  </si>
  <si>
    <t>HMRC- Quarter 2</t>
  </si>
  <si>
    <t>19th September 2023</t>
  </si>
  <si>
    <t>27th September 2023</t>
  </si>
  <si>
    <t>P Harvey - October grounds maintenance</t>
  </si>
  <si>
    <t>K Aldridge - reimburse October zoom</t>
  </si>
  <si>
    <t>PKF Littlejohn - External audit end March 2023</t>
  </si>
  <si>
    <t>DCC - P3 annual grant</t>
  </si>
  <si>
    <t xml:space="preserve">P3 </t>
  </si>
  <si>
    <t>SHDC - Grass Cutting visibility payment (2022/23)</t>
  </si>
  <si>
    <t>Mr E Arran - The Green flowers for tubs</t>
  </si>
  <si>
    <t>Mrs E Hitchins - mileage expenses</t>
  </si>
  <si>
    <t>Mr A Whish - expenses Bug and Bee Hotel</t>
  </si>
  <si>
    <t>Western Web - annual renewable of web space</t>
  </si>
  <si>
    <t>19th October 2023</t>
  </si>
  <si>
    <t xml:space="preserve"> Vice Chair - Cllr M Wills</t>
  </si>
  <si>
    <t>Approved BPC meeting 1st November 2023</t>
  </si>
  <si>
    <t>1st November 2023</t>
  </si>
  <si>
    <t xml:space="preserve">Great Big Green Wk  and YCE 2021 grant </t>
  </si>
  <si>
    <t>Mrs A Kay - reimburse cost of poppy wreath</t>
  </si>
  <si>
    <t>Mrs E Hitchins - reimburse purchase of bulbs</t>
  </si>
  <si>
    <t>YCE 2022 (Bee Wild) grant</t>
  </si>
  <si>
    <t>Landscape Construction &amp; Design - Silverbridge Way</t>
  </si>
  <si>
    <t>Landscape Construction &amp; Design - P3 Footpath works</t>
  </si>
  <si>
    <t>K Aldridge - reimburse room hire - Sherford Hub</t>
  </si>
  <si>
    <t>Yealmpton &amp; Brixton Community Friendship Project</t>
  </si>
  <si>
    <t>St Marys Church</t>
  </si>
  <si>
    <t>Dementia Friendly Parishes around the Yealm</t>
  </si>
  <si>
    <t>South Hams Community Action</t>
  </si>
  <si>
    <t>DCC - Cost of Living Funding Grant</t>
  </si>
  <si>
    <t>Cost of Living Funding (DCC Grant)</t>
  </si>
  <si>
    <t>Chair - Cllr E Hitchins</t>
  </si>
  <si>
    <t>Approved BPC meeting 29th November 2023</t>
  </si>
  <si>
    <t>DALC - Good Councillor Training Courses (Cllr Gillard)</t>
  </si>
  <si>
    <t>The Foxhound - Warm hub September &amp; October</t>
  </si>
  <si>
    <t>N Hawken reimburse cost of plants for planters A379</t>
  </si>
  <si>
    <t>BPC Transfer to Skipton</t>
  </si>
  <si>
    <t>BPC Transfer from Skipton</t>
  </si>
  <si>
    <t>K Aldridge - reimburse November zoom</t>
  </si>
  <si>
    <t>Brixton Feoffee Trust</t>
  </si>
  <si>
    <t>Cost of Living (DCC Grant)</t>
  </si>
  <si>
    <t>Brixton Feoffee Trust (share of domain BrixtonDevon)</t>
  </si>
  <si>
    <t>17th November 2023</t>
  </si>
  <si>
    <t>29th November 2023</t>
  </si>
  <si>
    <t>Cost of Living Crisis DCC grant)</t>
  </si>
  <si>
    <t xml:space="preserve">Plants for additional planters A379 </t>
  </si>
  <si>
    <t>Room Hire (Sherford Community Hub)</t>
  </si>
  <si>
    <t>Room Hire (Brixton Community Room)</t>
  </si>
  <si>
    <t>Transfer Skipton</t>
  </si>
  <si>
    <t xml:space="preserve"> </t>
  </si>
  <si>
    <t>Statement  balance at 9th November 2023</t>
  </si>
  <si>
    <t>9th November 2023</t>
  </si>
  <si>
    <t>Ratified BPC meeting 29th January 2024</t>
  </si>
  <si>
    <t>A Kay - expenses Community Support Help Box</t>
  </si>
  <si>
    <t>Approved via email 18th December 2023</t>
  </si>
  <si>
    <t>Plastic Free Projects</t>
  </si>
  <si>
    <t>Cost of Living Crisis (DCC Grant)</t>
  </si>
  <si>
    <t>19th December 2023</t>
  </si>
  <si>
    <t>30th December 2023</t>
  </si>
  <si>
    <t>K Aldridge - reimburse January zoom</t>
  </si>
  <si>
    <t>BCA - payment towards BrixtonDevon website hosting</t>
  </si>
  <si>
    <t>The Foxhound - Warm Hub - Nov &amp; December</t>
  </si>
  <si>
    <t>Cost of Living - DCC Grant</t>
  </si>
  <si>
    <t>Vision ICT - email hosted accounts</t>
  </si>
  <si>
    <t>K Aldridge - reimburse purchase of grit bin</t>
  </si>
  <si>
    <t xml:space="preserve">River Yealm Annual </t>
  </si>
  <si>
    <t>A Hawkins - reimburse annual monthly charges for CWM</t>
  </si>
  <si>
    <t>In-Situ Europe Ltd - CWM replacement equipment</t>
  </si>
  <si>
    <t>B Batteson - repairs to stone wall FP26`</t>
  </si>
  <si>
    <t>K Aldridge - reimburse purcahse of BPC Laptop</t>
  </si>
  <si>
    <t>Claim s106 £405/ General £145</t>
  </si>
  <si>
    <t>YPC - payment for half share of Silverbridge clearance 2023</t>
  </si>
  <si>
    <t>SLCC membership renewal (2024 membership)</t>
  </si>
  <si>
    <t>Westcountry Schools Trust - Sherford Vale School</t>
  </si>
  <si>
    <t>Plastic Event  - Comm Tog Fund</t>
  </si>
  <si>
    <t>K Aldridge - reimburse purchase of trolley</t>
  </si>
  <si>
    <t>K Aldridge - reimburse December zoom</t>
  </si>
  <si>
    <t>HMRC - Q3</t>
  </si>
  <si>
    <t>Approved BPC meeting 31st January 2024</t>
  </si>
  <si>
    <t>19th January 2024</t>
  </si>
  <si>
    <t>31st January 2024</t>
  </si>
  <si>
    <t>Completion of FP26 from general reserves</t>
  </si>
  <si>
    <t>New BPC laptop</t>
  </si>
  <si>
    <t>REACH Window Cleaning - 4 x bus shelters (1st clean)</t>
  </si>
  <si>
    <t>Mrs L Lowe - expenses Community Support Help Box</t>
  </si>
  <si>
    <t>Clean Bus Shelter</t>
  </si>
  <si>
    <t>DCC - funding for traffic regulation order - Monkey Lane</t>
  </si>
  <si>
    <t>Stocksigns Ltd - new VAS</t>
  </si>
  <si>
    <t>Purchase of new VAS</t>
  </si>
  <si>
    <t>Minkey Lane (Highways project)</t>
  </si>
  <si>
    <t>K Aldridge - reimburse room hire Sherford Community Hub</t>
  </si>
  <si>
    <t>DCC - Library Support Fund Grant payment</t>
  </si>
  <si>
    <t>K Aldridge - reimburse puchase of replacement Cherry Tree</t>
  </si>
  <si>
    <t>Brixton Feoffee Trust - contribution towards lavender bushes</t>
  </si>
  <si>
    <t>K Aldridge - reimburse February zoom</t>
  </si>
  <si>
    <t xml:space="preserve">YCE Grant 2022 </t>
  </si>
  <si>
    <t>28th February 2024</t>
  </si>
  <si>
    <t>19th February 2024</t>
  </si>
  <si>
    <t>Notes</t>
  </si>
  <si>
    <t>YCE 2022 Grant - price £178.94 - less VAT of £29.82 to be claimed - fund remaining £233.90</t>
  </si>
  <si>
    <t>Library Support Fund Grant - DCC</t>
  </si>
  <si>
    <t>K Aldridge - reimburse purchase grit scoops &amp; gloves (Snow Warden Equip)</t>
  </si>
  <si>
    <t>Approved BPC meeting 28th February 2024</t>
  </si>
  <si>
    <t>Balance in current account 19th February 2024</t>
  </si>
  <si>
    <t>Add in any payment not showing</t>
  </si>
  <si>
    <t xml:space="preserve">Less any cheques not cashed </t>
  </si>
  <si>
    <t>Library Support Grant</t>
  </si>
  <si>
    <t>Running total 'for peace of mind' due to current account funds being low</t>
  </si>
  <si>
    <t xml:space="preserve">Cheques written for 28th February </t>
  </si>
  <si>
    <t>Snow Warden equipment</t>
  </si>
  <si>
    <t>Green Fund Grant</t>
  </si>
  <si>
    <t xml:space="preserve">Payments not showing </t>
  </si>
  <si>
    <t xml:space="preserve">Cost of Living Crisis - Library Support Fund </t>
  </si>
  <si>
    <t>A Kay - reimburse expenses Community Suppport Helpbox</t>
  </si>
  <si>
    <t xml:space="preserve">K Aldridge - reimburse purchase of 2 x bookcases </t>
  </si>
  <si>
    <t>Library Suppport Fund Grant</t>
  </si>
  <si>
    <t>Cost of Living - Library Support Fund Grant</t>
  </si>
  <si>
    <t>K Aldridge - adminisgtration of BrixtonDevon website (July-Dec 2023)</t>
  </si>
  <si>
    <t>Balance letft in current account</t>
  </si>
  <si>
    <t>due to company not accepting chqs</t>
  </si>
  <si>
    <t>Amount now paid by credit card</t>
  </si>
  <si>
    <t>Chq reissued 2311 to reimburse</t>
  </si>
  <si>
    <t>Cheque no 2292 destroyed by company</t>
  </si>
  <si>
    <t>Please note:</t>
  </si>
  <si>
    <t>K Aldridge - reimburse March zoom</t>
  </si>
  <si>
    <t>Transfer from Lloyds deposit to current account</t>
  </si>
  <si>
    <t>Transfer to Lloyds current from deposit account</t>
  </si>
  <si>
    <t>K Aldridge - reimburse Eventbrite event *</t>
  </si>
  <si>
    <t>Mr G Webb - reimburse purchase of storage boxes</t>
  </si>
  <si>
    <t>Cost of Living  (DCC Grant)</t>
  </si>
  <si>
    <t>River Yealm Water Quality Working Group - Annual</t>
  </si>
  <si>
    <t>River Yealm Water Quality Working Group - River Fly Survey</t>
  </si>
  <si>
    <t xml:space="preserve">River Yealm - River Fly Survey </t>
  </si>
  <si>
    <t>Landscape Construction &amp; Design - Silverbridge Way clearance</t>
  </si>
  <si>
    <t>BCA Room Hire - August 2023 - March 2024</t>
  </si>
  <si>
    <t>Mrs L Lowe - reimburse purcahses Community Support Helpbox</t>
  </si>
  <si>
    <t>Rev T Filtness - reimburse purchases Community Support Helpbox</t>
  </si>
  <si>
    <t>Mrs A Kay - reimburse purchases Community Support Helpbox</t>
  </si>
  <si>
    <t>HMRC - Quarter 4</t>
  </si>
  <si>
    <t>Cash from lent lunches St Mary's</t>
  </si>
  <si>
    <t>River Yealm Water Quality Working Group (annual  2024)</t>
  </si>
  <si>
    <t>River Yealm Water Quality Working Group (River Fly Survey)</t>
  </si>
  <si>
    <t>Approved BPC meeting 27th March 2024</t>
  </si>
  <si>
    <t>and Sparkwell)</t>
  </si>
  <si>
    <t>1. YCE 2022 Grant - price £178.94 - less VAT of £29.82 to be claimed - fund remaining £233.90</t>
  </si>
  <si>
    <t>2. Eventbrite - Cllr Hitchins attending Reconnecting Communities Through Community Transport event</t>
  </si>
  <si>
    <t>3. River Yealm Water Quality Working Group funds for the annual contributions and River Fly Survey are being</t>
  </si>
  <si>
    <t>River Yealm - Annual 2024</t>
  </si>
  <si>
    <t>E Hitchins remburse mileage</t>
  </si>
  <si>
    <t>DALC - Good Councillor Guide x 2 modules</t>
  </si>
  <si>
    <t>Vice Chair - Cllr M Wills</t>
  </si>
  <si>
    <t>27th March 2024</t>
  </si>
  <si>
    <t>Lent lunches</t>
  </si>
  <si>
    <t xml:space="preserve">Cheques written this month </t>
  </si>
  <si>
    <t>Transfer Lloyds</t>
  </si>
  <si>
    <t>River Yealm Water Quality (annual 2024)</t>
  </si>
  <si>
    <t>River Yealm Water Quality (River Fly)</t>
  </si>
  <si>
    <t>Contractor Silverbridge Way Footpath (2024 2025 budget)</t>
  </si>
  <si>
    <t>colelcted by BPC (contributions will be received from 6 riparian parishes - BPC, YPC, N&amp;N, WPC, Cornwood</t>
  </si>
  <si>
    <t>s106 Cofflette</t>
  </si>
  <si>
    <t xml:space="preserve">SHDC s106 contribution for Cofflette </t>
  </si>
  <si>
    <t>SHDC s106 contribution for FP26</t>
  </si>
  <si>
    <t>19th March 2024</t>
  </si>
  <si>
    <t>s106 FP26 (final claim)</t>
  </si>
  <si>
    <t>(no chqs issued for RYWQWG - monies moved to ring fenced accounts below)</t>
  </si>
  <si>
    <t>River Yealm -River Fly Survey</t>
  </si>
  <si>
    <t>Cornwood PC contribution (River Fly)</t>
  </si>
  <si>
    <t>Cornwood PC contribution (annual 2024)</t>
  </si>
  <si>
    <t xml:space="preserve">Cheques written for 27th March 2024 </t>
  </si>
  <si>
    <t>31st March 2024</t>
  </si>
  <si>
    <t>19th April 2024</t>
  </si>
  <si>
    <t>Balances as at 31/3/2024</t>
  </si>
  <si>
    <t>(Restated)</t>
  </si>
  <si>
    <t>Receipts and Payments Account for year ended 31 March 2024</t>
  </si>
  <si>
    <t>Year-end reconciliation of accounts</t>
  </si>
  <si>
    <t xml:space="preserve">                £</t>
  </si>
  <si>
    <t>Balance of accounts  brought forward 1 April 2023</t>
  </si>
  <si>
    <t>Add receipts during 2023/24</t>
  </si>
  <si>
    <t>Less payments during 2023/24</t>
  </si>
  <si>
    <t>Fund  balance  carried forward at 31 March 2024</t>
  </si>
  <si>
    <t>Represented by bank reconciliation</t>
  </si>
  <si>
    <t xml:space="preserve">                  £</t>
  </si>
  <si>
    <t>Bank statement balance at 31 March 2024</t>
  </si>
  <si>
    <t>Less unpresented cheques</t>
  </si>
  <si>
    <t>Updated bank balance at 31 March 2024</t>
  </si>
  <si>
    <t>Restated</t>
  </si>
  <si>
    <t>Lloyds Current Account</t>
  </si>
  <si>
    <t>Lloyds Deposit Account</t>
  </si>
  <si>
    <t xml:space="preserve">Skipton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</si>
</sst>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1"/>
      <name val="Arial"/>
      <family val="2"/>
    </font>
    <font>
      <b/>
      <u/>
      <sz val="8"/>
      <color theme="1"/>
      <name val="Arial"/>
      <family val="2"/>
    </font>
    <font>
      <sz val="8.5"/>
      <color theme="1"/>
      <name val="Arial"/>
      <family val="2"/>
    </font>
    <font>
      <sz val="8.5"/>
      <color theme="1"/>
      <name val="Aeri"/>
    </font>
    <font>
      <sz val="8"/>
      <color theme="1"/>
      <name val="Arial"/>
      <family val="2"/>
    </font>
    <font>
      <sz val="8.5"/>
      <color rgb="FF00B050"/>
      <name val="Arial"/>
      <family val="2"/>
    </font>
    <font>
      <b/>
      <sz val="8"/>
      <color rgb="FF7030A0"/>
      <name val="Arial"/>
      <family val="2"/>
    </font>
    <font>
      <b/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8"/>
      <color theme="9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7030A0"/>
      <name val="Arial"/>
      <family val="2"/>
    </font>
    <font>
      <sz val="8.5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7030A0"/>
      <name val="Calibri"/>
      <family val="2"/>
      <scheme val="minor"/>
    </font>
    <font>
      <sz val="8.5"/>
      <color rgb="FF7030A0"/>
      <name val="Arial"/>
      <family val="2"/>
    </font>
    <font>
      <sz val="11"/>
      <color rgb="FFFF0000"/>
      <name val="Calibri"/>
      <family val="2"/>
      <scheme val="minor"/>
    </font>
    <font>
      <sz val="8.5"/>
      <color rgb="FF00B0F0"/>
      <name val="Calibri"/>
      <family val="2"/>
      <scheme val="minor"/>
    </font>
    <font>
      <sz val="8.35"/>
      <color rgb="FF7030A0"/>
      <name val="Calibri"/>
      <family val="2"/>
      <scheme val="minor"/>
    </font>
    <font>
      <sz val="8.35"/>
      <color rgb="FF7030A0"/>
      <name val="Arial"/>
      <family val="2"/>
    </font>
    <font>
      <sz val="8.35"/>
      <color rgb="FF7030A0"/>
      <name val="Calibri Light"/>
      <family val="2"/>
      <scheme val="major"/>
    </font>
    <font>
      <sz val="11"/>
      <color rgb="FF7030A0"/>
      <name val="Calibri"/>
      <family val="2"/>
      <scheme val="minor"/>
    </font>
    <font>
      <sz val="11"/>
      <name val="Arial"/>
      <family val="2"/>
    </font>
    <font>
      <sz val="11"/>
      <name val="Calibri Light"/>
      <family val="2"/>
      <scheme val="major"/>
    </font>
    <font>
      <b/>
      <sz val="8.5"/>
      <color rgb="FF7030A0"/>
      <name val="Arial"/>
      <family val="2"/>
    </font>
    <font>
      <sz val="6"/>
      <color rgb="FF7030A0"/>
      <name val="Arial"/>
      <family val="2"/>
    </font>
    <font>
      <sz val="6"/>
      <color rgb="FF7030A0"/>
      <name val="Calibri"/>
      <family val="2"/>
      <scheme val="minor"/>
    </font>
    <font>
      <b/>
      <sz val="8"/>
      <color rgb="FF0070C0"/>
      <name val="Arial"/>
      <family val="2"/>
    </font>
    <font>
      <b/>
      <sz val="8.5"/>
      <color rgb="FF0070C0"/>
      <name val="Arial"/>
      <family val="2"/>
    </font>
    <font>
      <b/>
      <sz val="8.5"/>
      <color rgb="FFFF0000"/>
      <name val="Arial"/>
      <family val="2"/>
    </font>
    <font>
      <b/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164" fontId="0" fillId="0" borderId="0" xfId="0" applyNumberFormat="1"/>
    <xf numFmtId="17" fontId="2" fillId="0" borderId="0" xfId="0" applyNumberFormat="1" applyFont="1" applyAlignment="1">
      <alignment horizontal="right" wrapText="1"/>
    </xf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 applyAlignment="1">
      <alignment horizontal="right"/>
    </xf>
    <xf numFmtId="164" fontId="2" fillId="0" borderId="2" xfId="1" applyNumberFormat="1" applyFont="1" applyBorder="1"/>
    <xf numFmtId="0" fontId="0" fillId="2" borderId="7" xfId="0" applyFill="1" applyBorder="1" applyAlignment="1">
      <alignment horizontal="right"/>
    </xf>
    <xf numFmtId="2" fontId="2" fillId="2" borderId="5" xfId="0" applyNumberFormat="1" applyFont="1" applyFill="1" applyBorder="1"/>
    <xf numFmtId="0" fontId="0" fillId="2" borderId="6" xfId="0" applyFill="1" applyBorder="1"/>
    <xf numFmtId="0" fontId="2" fillId="0" borderId="2" xfId="0" applyFont="1" applyBorder="1"/>
    <xf numFmtId="2" fontId="0" fillId="0" borderId="2" xfId="0" applyNumberFormat="1" applyBorder="1"/>
    <xf numFmtId="0" fontId="0" fillId="0" borderId="2" xfId="0" applyBorder="1"/>
    <xf numFmtId="2" fontId="0" fillId="0" borderId="3" xfId="0" applyNumberFormat="1" applyBorder="1"/>
    <xf numFmtId="0" fontId="0" fillId="0" borderId="3" xfId="0" applyBorder="1"/>
    <xf numFmtId="0" fontId="2" fillId="0" borderId="8" xfId="0" applyFont="1" applyBorder="1" applyAlignment="1">
      <alignment wrapText="1"/>
    </xf>
    <xf numFmtId="0" fontId="0" fillId="0" borderId="9" xfId="0" applyBorder="1"/>
    <xf numFmtId="0" fontId="0" fillId="0" borderId="0" xfId="0" applyAlignment="1">
      <alignment horizontal="right"/>
    </xf>
    <xf numFmtId="0" fontId="2" fillId="0" borderId="10" xfId="0" applyFont="1" applyBorder="1"/>
    <xf numFmtId="44" fontId="1" fillId="0" borderId="11" xfId="1" applyFont="1" applyBorder="1"/>
    <xf numFmtId="0" fontId="2" fillId="0" borderId="12" xfId="0" applyFont="1" applyBorder="1"/>
    <xf numFmtId="44" fontId="1" fillId="0" borderId="13" xfId="1" applyFont="1" applyBorder="1"/>
    <xf numFmtId="0" fontId="2" fillId="0" borderId="10" xfId="0" applyFont="1" applyBorder="1" applyAlignment="1">
      <alignment horizontal="right"/>
    </xf>
    <xf numFmtId="164" fontId="2" fillId="0" borderId="12" xfId="1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2" fillId="0" borderId="10" xfId="0" applyNumberFormat="1" applyFont="1" applyBorder="1"/>
    <xf numFmtId="0" fontId="2" fillId="0" borderId="0" xfId="0" applyFont="1" applyAlignment="1">
      <alignment horizontal="right"/>
    </xf>
    <xf numFmtId="164" fontId="0" fillId="0" borderId="14" xfId="0" applyNumberFormat="1" applyBorder="1"/>
    <xf numFmtId="0" fontId="3" fillId="0" borderId="0" xfId="0" applyFont="1" applyAlignment="1">
      <alignment horizontal="right"/>
    </xf>
    <xf numFmtId="0" fontId="2" fillId="0" borderId="15" xfId="0" applyFont="1" applyBorder="1"/>
    <xf numFmtId="0" fontId="0" fillId="0" borderId="16" xfId="0" applyBorder="1"/>
    <xf numFmtId="0" fontId="0" fillId="0" borderId="13" xfId="0" applyBorder="1"/>
    <xf numFmtId="164" fontId="3" fillId="0" borderId="6" xfId="0" applyNumberFormat="1" applyFont="1" applyBorder="1"/>
    <xf numFmtId="0" fontId="0" fillId="0" borderId="17" xfId="0" applyBorder="1"/>
    <xf numFmtId="164" fontId="0" fillId="0" borderId="3" xfId="0" applyNumberFormat="1" applyBorder="1"/>
    <xf numFmtId="8" fontId="0" fillId="0" borderId="3" xfId="0" applyNumberFormat="1" applyBorder="1"/>
    <xf numFmtId="164" fontId="3" fillId="0" borderId="0" xfId="0" applyNumberFormat="1" applyFont="1" applyAlignment="1">
      <alignment horizontal="right"/>
    </xf>
    <xf numFmtId="8" fontId="3" fillId="0" borderId="3" xfId="0" applyNumberFormat="1" applyFont="1" applyBorder="1"/>
    <xf numFmtId="8" fontId="3" fillId="0" borderId="1" xfId="0" applyNumberFormat="1" applyFont="1" applyBorder="1"/>
    <xf numFmtId="8" fontId="3" fillId="0" borderId="2" xfId="0" applyNumberFormat="1" applyFont="1" applyBorder="1"/>
    <xf numFmtId="8" fontId="3" fillId="0" borderId="18" xfId="0" applyNumberFormat="1" applyFont="1" applyBorder="1"/>
    <xf numFmtId="0" fontId="2" fillId="0" borderId="0" xfId="0" applyFont="1" applyAlignment="1">
      <alignment horizontal="center"/>
    </xf>
    <xf numFmtId="8" fontId="4" fillId="0" borderId="10" xfId="0" applyNumberFormat="1" applyFont="1" applyBorder="1"/>
    <xf numFmtId="8" fontId="4" fillId="0" borderId="0" xfId="0" applyNumberFormat="1" applyFont="1"/>
    <xf numFmtId="164" fontId="2" fillId="0" borderId="0" xfId="0" applyNumberFormat="1" applyFont="1"/>
    <xf numFmtId="0" fontId="0" fillId="3" borderId="2" xfId="0" applyFill="1" applyBorder="1"/>
    <xf numFmtId="164" fontId="2" fillId="0" borderId="5" xfId="1" applyNumberFormat="1" applyFont="1" applyBorder="1"/>
    <xf numFmtId="44" fontId="2" fillId="0" borderId="3" xfId="1" applyFont="1" applyBorder="1"/>
    <xf numFmtId="0" fontId="0" fillId="0" borderId="2" xfId="0" applyBorder="1" applyAlignment="1">
      <alignment wrapText="1"/>
    </xf>
    <xf numFmtId="0" fontId="0" fillId="0" borderId="19" xfId="0" applyBorder="1"/>
    <xf numFmtId="44" fontId="2" fillId="0" borderId="4" xfId="1" applyFont="1" applyBorder="1"/>
    <xf numFmtId="164" fontId="2" fillId="0" borderId="0" xfId="1" applyNumberFormat="1" applyFont="1" applyBorder="1" applyAlignment="1">
      <alignment horizontal="center"/>
    </xf>
    <xf numFmtId="15" fontId="5" fillId="0" borderId="0" xfId="0" applyNumberFormat="1" applyFont="1"/>
    <xf numFmtId="0" fontId="6" fillId="0" borderId="0" xfId="0" applyFont="1"/>
    <xf numFmtId="0" fontId="7" fillId="0" borderId="0" xfId="0" applyFont="1"/>
    <xf numFmtId="44" fontId="8" fillId="0" borderId="0" xfId="1" applyFont="1"/>
    <xf numFmtId="0" fontId="9" fillId="4" borderId="0" xfId="0" applyFont="1" applyFill="1"/>
    <xf numFmtId="0" fontId="0" fillId="5" borderId="0" xfId="0" applyFill="1"/>
    <xf numFmtId="16" fontId="5" fillId="0" borderId="20" xfId="0" applyNumberFormat="1" applyFont="1" applyBorder="1"/>
    <xf numFmtId="0" fontId="5" fillId="0" borderId="21" xfId="0" applyFont="1" applyBorder="1"/>
    <xf numFmtId="0" fontId="10" fillId="0" borderId="0" xfId="0" applyFont="1"/>
    <xf numFmtId="44" fontId="11" fillId="4" borderId="0" xfId="1" applyFont="1" applyFill="1"/>
    <xf numFmtId="0" fontId="10" fillId="0" borderId="22" xfId="0" applyFont="1" applyBorder="1"/>
    <xf numFmtId="0" fontId="10" fillId="0" borderId="23" xfId="0" applyFont="1" applyBorder="1"/>
    <xf numFmtId="0" fontId="5" fillId="0" borderId="22" xfId="0" applyFont="1" applyBorder="1"/>
    <xf numFmtId="44" fontId="10" fillId="0" borderId="23" xfId="1" applyFont="1" applyBorder="1"/>
    <xf numFmtId="0" fontId="12" fillId="0" borderId="22" xfId="0" applyFont="1" applyBorder="1"/>
    <xf numFmtId="44" fontId="12" fillId="0" borderId="2" xfId="1" applyFont="1" applyBorder="1"/>
    <xf numFmtId="0" fontId="12" fillId="0" borderId="24" xfId="0" applyFont="1" applyBorder="1"/>
    <xf numFmtId="44" fontId="12" fillId="0" borderId="25" xfId="0" applyNumberFormat="1" applyFont="1" applyBorder="1"/>
    <xf numFmtId="0" fontId="13" fillId="0" borderId="22" xfId="0" applyFont="1" applyBorder="1"/>
    <xf numFmtId="0" fontId="14" fillId="0" borderId="22" xfId="0" applyFont="1" applyBorder="1"/>
    <xf numFmtId="44" fontId="14" fillId="0" borderId="23" xfId="1" applyFont="1" applyBorder="1"/>
    <xf numFmtId="14" fontId="5" fillId="0" borderId="22" xfId="0" applyNumberFormat="1" applyFont="1" applyBorder="1"/>
    <xf numFmtId="0" fontId="5" fillId="6" borderId="26" xfId="0" applyFont="1" applyFill="1" applyBorder="1"/>
    <xf numFmtId="0" fontId="5" fillId="0" borderId="0" xfId="0" applyFont="1"/>
    <xf numFmtId="8" fontId="5" fillId="0" borderId="0" xfId="0" applyNumberFormat="1" applyFont="1"/>
    <xf numFmtId="0" fontId="15" fillId="0" borderId="0" xfId="0" applyFont="1"/>
    <xf numFmtId="0" fontId="16" fillId="0" borderId="0" xfId="0" applyFont="1"/>
    <xf numFmtId="44" fontId="16" fillId="0" borderId="0" xfId="0" applyNumberFormat="1" applyFont="1"/>
    <xf numFmtId="44" fontId="10" fillId="0" borderId="0" xfId="1" applyFont="1"/>
    <xf numFmtId="0" fontId="14" fillId="0" borderId="0" xfId="0" applyFont="1"/>
    <xf numFmtId="44" fontId="14" fillId="0" borderId="27" xfId="0" applyNumberFormat="1" applyFont="1" applyBorder="1"/>
    <xf numFmtId="44" fontId="14" fillId="0" borderId="0" xfId="0" applyNumberFormat="1" applyFont="1"/>
    <xf numFmtId="0" fontId="17" fillId="0" borderId="0" xfId="0" applyFont="1"/>
    <xf numFmtId="44" fontId="17" fillId="0" borderId="0" xfId="0" applyNumberFormat="1" applyFont="1"/>
    <xf numFmtId="0" fontId="5" fillId="0" borderId="0" xfId="0" applyFont="1" applyAlignment="1">
      <alignment horizontal="right"/>
    </xf>
    <xf numFmtId="44" fontId="6" fillId="0" borderId="27" xfId="1" applyFont="1" applyBorder="1"/>
    <xf numFmtId="44" fontId="11" fillId="4" borderId="27" xfId="1" applyFont="1" applyFill="1" applyBorder="1"/>
    <xf numFmtId="0" fontId="10" fillId="6" borderId="0" xfId="0" applyFont="1" applyFill="1"/>
    <xf numFmtId="8" fontId="5" fillId="6" borderId="0" xfId="0" applyNumberFormat="1" applyFont="1" applyFill="1"/>
    <xf numFmtId="44" fontId="8" fillId="0" borderId="0" xfId="1" applyFont="1" applyBorder="1"/>
    <xf numFmtId="0" fontId="18" fillId="0" borderId="0" xfId="0" applyFont="1" applyAlignment="1">
      <alignment horizontal="center"/>
    </xf>
    <xf numFmtId="44" fontId="11" fillId="4" borderId="0" xfId="1" applyFont="1" applyFill="1" applyBorder="1"/>
    <xf numFmtId="0" fontId="0" fillId="4" borderId="0" xfId="0" applyFill="1"/>
    <xf numFmtId="0" fontId="19" fillId="0" borderId="0" xfId="0" applyFont="1"/>
    <xf numFmtId="165" fontId="13" fillId="0" borderId="0" xfId="0" applyNumberFormat="1" applyFont="1"/>
    <xf numFmtId="0" fontId="8" fillId="4" borderId="0" xfId="0" applyFont="1" applyFill="1"/>
    <xf numFmtId="0" fontId="8" fillId="0" borderId="0" xfId="0" applyFont="1"/>
    <xf numFmtId="44" fontId="19" fillId="0" borderId="0" xfId="1" applyFont="1" applyBorder="1"/>
    <xf numFmtId="1" fontId="20" fillId="0" borderId="0" xfId="1" applyNumberFormat="1" applyFont="1"/>
    <xf numFmtId="44" fontId="19" fillId="0" borderId="27" xfId="1" applyFont="1" applyBorder="1"/>
    <xf numFmtId="1" fontId="21" fillId="0" borderId="0" xfId="0" applyNumberFormat="1" applyFont="1"/>
    <xf numFmtId="44" fontId="21" fillId="0" borderId="0" xfId="1" applyFont="1"/>
    <xf numFmtId="44" fontId="21" fillId="0" borderId="0" xfId="1" applyFont="1" applyBorder="1"/>
    <xf numFmtId="0" fontId="21" fillId="0" borderId="0" xfId="0" applyFont="1" applyAlignment="1">
      <alignment horizontal="right"/>
    </xf>
    <xf numFmtId="44" fontId="21" fillId="0" borderId="0" xfId="1" applyFont="1" applyFill="1" applyBorder="1"/>
    <xf numFmtId="0" fontId="21" fillId="0" borderId="0" xfId="0" applyFont="1"/>
    <xf numFmtId="0" fontId="22" fillId="0" borderId="0" xfId="0" applyFont="1"/>
    <xf numFmtId="44" fontId="23" fillId="0" borderId="0" xfId="1" applyFont="1" applyBorder="1"/>
    <xf numFmtId="44" fontId="23" fillId="0" borderId="0" xfId="0" applyNumberFormat="1" applyFont="1"/>
    <xf numFmtId="44" fontId="8" fillId="4" borderId="0" xfId="1" applyFont="1" applyFill="1"/>
    <xf numFmtId="44" fontId="6" fillId="0" borderId="0" xfId="1" applyFont="1"/>
    <xf numFmtId="44" fontId="23" fillId="0" borderId="27" xfId="1" applyFont="1" applyBorder="1"/>
    <xf numFmtId="44" fontId="5" fillId="6" borderId="0" xfId="0" applyNumberFormat="1" applyFont="1" applyFill="1"/>
    <xf numFmtId="44" fontId="21" fillId="0" borderId="0" xfId="0" applyNumberFormat="1" applyFont="1"/>
    <xf numFmtId="44" fontId="13" fillId="0" borderId="27" xfId="1" applyFont="1" applyBorder="1"/>
    <xf numFmtId="0" fontId="19" fillId="0" borderId="0" xfId="0" applyFont="1" applyAlignment="1">
      <alignment horizontal="right"/>
    </xf>
    <xf numFmtId="2" fontId="19" fillId="0" borderId="0" xfId="0" applyNumberFormat="1" applyFont="1"/>
    <xf numFmtId="0" fontId="13" fillId="0" borderId="27" xfId="0" applyFont="1" applyBorder="1"/>
    <xf numFmtId="44" fontId="0" fillId="0" borderId="0" xfId="0" applyNumberFormat="1"/>
    <xf numFmtId="44" fontId="19" fillId="0" borderId="0" xfId="1" applyFont="1"/>
    <xf numFmtId="165" fontId="19" fillId="0" borderId="0" xfId="0" applyNumberFormat="1" applyFont="1"/>
    <xf numFmtId="44" fontId="23" fillId="0" borderId="27" xfId="0" applyNumberFormat="1" applyFont="1" applyBorder="1"/>
    <xf numFmtId="0" fontId="24" fillId="0" borderId="0" xfId="1" applyNumberFormat="1" applyFont="1"/>
    <xf numFmtId="165" fontId="21" fillId="0" borderId="0" xfId="0" applyNumberFormat="1" applyFont="1"/>
    <xf numFmtId="44" fontId="23" fillId="0" borderId="27" xfId="1" applyFont="1" applyFill="1" applyBorder="1"/>
    <xf numFmtId="8" fontId="25" fillId="0" borderId="3" xfId="0" applyNumberFormat="1" applyFont="1" applyBorder="1"/>
    <xf numFmtId="2" fontId="0" fillId="0" borderId="19" xfId="0" applyNumberFormat="1" applyBorder="1"/>
    <xf numFmtId="44" fontId="1" fillId="0" borderId="23" xfId="1" applyFont="1" applyBorder="1"/>
    <xf numFmtId="165" fontId="21" fillId="0" borderId="0" xfId="1" applyNumberFormat="1" applyFont="1"/>
    <xf numFmtId="165" fontId="21" fillId="0" borderId="0" xfId="1" applyNumberFormat="1" applyFont="1" applyFill="1" applyBorder="1"/>
    <xf numFmtId="165" fontId="21" fillId="0" borderId="0" xfId="1" applyNumberFormat="1" applyFont="1" applyBorder="1"/>
    <xf numFmtId="44" fontId="23" fillId="0" borderId="0" xfId="1" applyFont="1" applyFill="1" applyBorder="1"/>
    <xf numFmtId="165" fontId="23" fillId="0" borderId="27" xfId="1" applyNumberFormat="1" applyFont="1" applyFill="1" applyBorder="1"/>
    <xf numFmtId="8" fontId="0" fillId="0" borderId="0" xfId="0" applyNumberFormat="1"/>
    <xf numFmtId="165" fontId="23" fillId="0" borderId="0" xfId="1" applyNumberFormat="1" applyFont="1" applyFill="1" applyBorder="1"/>
    <xf numFmtId="164" fontId="3" fillId="0" borderId="0" xfId="0" applyNumberFormat="1" applyFont="1" applyAlignment="1">
      <alignment horizontal="center"/>
    </xf>
    <xf numFmtId="8" fontId="3" fillId="0" borderId="29" xfId="0" applyNumberFormat="1" applyFont="1" applyBorder="1"/>
    <xf numFmtId="8" fontId="3" fillId="0" borderId="30" xfId="0" applyNumberFormat="1" applyFont="1" applyBorder="1"/>
    <xf numFmtId="165" fontId="10" fillId="0" borderId="0" xfId="1" applyNumberFormat="1" applyFont="1"/>
    <xf numFmtId="0" fontId="10" fillId="0" borderId="21" xfId="0" applyFont="1" applyBorder="1"/>
    <xf numFmtId="16" fontId="10" fillId="0" borderId="22" xfId="0" applyNumberFormat="1" applyFont="1" applyBorder="1"/>
    <xf numFmtId="0" fontId="20" fillId="0" borderId="22" xfId="0" applyFont="1" applyBorder="1"/>
    <xf numFmtId="44" fontId="20" fillId="0" borderId="2" xfId="1" applyFont="1" applyBorder="1"/>
    <xf numFmtId="0" fontId="20" fillId="0" borderId="24" xfId="0" applyFont="1" applyBorder="1"/>
    <xf numFmtId="44" fontId="20" fillId="0" borderId="25" xfId="0" applyNumberFormat="1" applyFont="1" applyBorder="1"/>
    <xf numFmtId="0" fontId="19" fillId="0" borderId="22" xfId="0" applyFont="1" applyBorder="1"/>
    <xf numFmtId="14" fontId="10" fillId="0" borderId="22" xfId="0" applyNumberFormat="1" applyFont="1" applyBorder="1"/>
    <xf numFmtId="0" fontId="10" fillId="6" borderId="26" xfId="0" applyFont="1" applyFill="1" applyBorder="1"/>
    <xf numFmtId="44" fontId="10" fillId="6" borderId="0" xfId="0" applyNumberFormat="1" applyFont="1" applyFill="1"/>
    <xf numFmtId="8" fontId="10" fillId="0" borderId="0" xfId="0" applyNumberFormat="1" applyFont="1"/>
    <xf numFmtId="8" fontId="10" fillId="6" borderId="0" xfId="0" applyNumberFormat="1" applyFont="1" applyFill="1"/>
    <xf numFmtId="44" fontId="21" fillId="0" borderId="27" xfId="0" applyNumberFormat="1" applyFont="1" applyBorder="1"/>
    <xf numFmtId="165" fontId="23" fillId="0" borderId="27" xfId="0" applyNumberFormat="1" applyFont="1" applyBorder="1"/>
    <xf numFmtId="0" fontId="26" fillId="0" borderId="0" xfId="0" applyFont="1"/>
    <xf numFmtId="165" fontId="26" fillId="0" borderId="0" xfId="0" applyNumberFormat="1" applyFont="1"/>
    <xf numFmtId="1" fontId="27" fillId="0" borderId="0" xfId="0" applyNumberFormat="1" applyFont="1"/>
    <xf numFmtId="44" fontId="27" fillId="0" borderId="0" xfId="1" applyFont="1"/>
    <xf numFmtId="44" fontId="27" fillId="0" borderId="0" xfId="1" applyFont="1" applyBorder="1"/>
    <xf numFmtId="1" fontId="28" fillId="0" borderId="0" xfId="1" applyNumberFormat="1" applyFont="1"/>
    <xf numFmtId="44" fontId="28" fillId="0" borderId="0" xfId="1" applyFont="1"/>
    <xf numFmtId="165" fontId="23" fillId="0" borderId="0" xfId="0" applyNumberFormat="1" applyFont="1"/>
    <xf numFmtId="164" fontId="1" fillId="0" borderId="5" xfId="1" applyNumberFormat="1" applyFont="1" applyBorder="1"/>
    <xf numFmtId="0" fontId="0" fillId="0" borderId="27" xfId="0" applyBorder="1"/>
    <xf numFmtId="17" fontId="0" fillId="0" borderId="0" xfId="0" applyNumberFormat="1"/>
    <xf numFmtId="44" fontId="29" fillId="0" borderId="0" xfId="1" applyFont="1"/>
    <xf numFmtId="0" fontId="23" fillId="0" borderId="0" xfId="0" applyFont="1"/>
    <xf numFmtId="1" fontId="23" fillId="0" borderId="0" xfId="0" applyNumberFormat="1" applyFont="1"/>
    <xf numFmtId="1" fontId="27" fillId="0" borderId="0" xfId="1" applyNumberFormat="1" applyFont="1"/>
    <xf numFmtId="164" fontId="30" fillId="0" borderId="0" xfId="0" applyNumberFormat="1" applyFont="1" applyAlignment="1">
      <alignment horizontal="right"/>
    </xf>
    <xf numFmtId="8" fontId="3" fillId="0" borderId="31" xfId="0" applyNumberFormat="1" applyFont="1" applyBorder="1"/>
    <xf numFmtId="0" fontId="0" fillId="0" borderId="7" xfId="0" applyBorder="1"/>
    <xf numFmtId="0" fontId="0" fillId="0" borderId="32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44" fontId="0" fillId="0" borderId="0" xfId="1" applyFont="1"/>
    <xf numFmtId="44" fontId="2" fillId="0" borderId="0" xfId="1" applyFont="1"/>
    <xf numFmtId="1" fontId="3" fillId="0" borderId="0" xfId="0" applyNumberFormat="1" applyFont="1"/>
    <xf numFmtId="44" fontId="3" fillId="0" borderId="0" xfId="1" applyFont="1" applyFill="1" applyBorder="1"/>
    <xf numFmtId="44" fontId="3" fillId="0" borderId="0" xfId="1" applyFont="1"/>
    <xf numFmtId="1" fontId="3" fillId="0" borderId="0" xfId="1" applyNumberFormat="1" applyFont="1"/>
    <xf numFmtId="0" fontId="3" fillId="0" borderId="0" xfId="0" applyFont="1"/>
    <xf numFmtId="44" fontId="32" fillId="0" borderId="0" xfId="1" applyFont="1"/>
    <xf numFmtId="44" fontId="21" fillId="0" borderId="27" xfId="1" applyFont="1" applyBorder="1"/>
    <xf numFmtId="1" fontId="31" fillId="0" borderId="0" xfId="1" applyNumberFormat="1" applyFont="1"/>
    <xf numFmtId="44" fontId="3" fillId="0" borderId="0" xfId="1" applyFont="1" applyBorder="1"/>
    <xf numFmtId="44" fontId="4" fillId="0" borderId="0" xfId="1" applyFont="1" applyFill="1" applyBorder="1"/>
    <xf numFmtId="44" fontId="0" fillId="6" borderId="0" xfId="0" applyNumberFormat="1" applyFill="1"/>
    <xf numFmtId="44" fontId="3" fillId="0" borderId="0" xfId="0" applyNumberFormat="1" applyFont="1"/>
    <xf numFmtId="44" fontId="4" fillId="0" borderId="27" xfId="0" applyNumberFormat="1" applyFont="1" applyBorder="1"/>
    <xf numFmtId="0" fontId="33" fillId="0" borderId="7" xfId="0" applyFont="1" applyBorder="1"/>
    <xf numFmtId="0" fontId="34" fillId="0" borderId="28" xfId="0" applyFont="1" applyBorder="1"/>
    <xf numFmtId="0" fontId="35" fillId="0" borderId="0" xfId="0" applyFont="1"/>
    <xf numFmtId="0" fontId="35" fillId="0" borderId="19" xfId="0" applyFont="1" applyBorder="1"/>
    <xf numFmtId="0" fontId="34" fillId="0" borderId="33" xfId="0" applyFont="1" applyBorder="1"/>
    <xf numFmtId="0" fontId="35" fillId="0" borderId="6" xfId="0" applyFont="1" applyBorder="1"/>
    <xf numFmtId="0" fontId="2" fillId="0" borderId="7" xfId="0" applyFont="1" applyBorder="1"/>
    <xf numFmtId="44" fontId="2" fillId="0" borderId="0" xfId="1" applyFont="1" applyBorder="1"/>
    <xf numFmtId="0" fontId="0" fillId="0" borderId="14" xfId="0" applyBorder="1"/>
    <xf numFmtId="0" fontId="2" fillId="0" borderId="35" xfId="0" applyFont="1" applyBorder="1"/>
    <xf numFmtId="0" fontId="2" fillId="0" borderId="3" xfId="0" applyFont="1" applyBorder="1" applyAlignment="1">
      <alignment wrapText="1"/>
    </xf>
    <xf numFmtId="0" fontId="30" fillId="0" borderId="0" xfId="0" applyFont="1"/>
    <xf numFmtId="0" fontId="21" fillId="0" borderId="0" xfId="1" applyNumberFormat="1" applyFont="1"/>
    <xf numFmtId="0" fontId="0" fillId="0" borderId="28" xfId="0" applyBorder="1" applyAlignment="1">
      <alignment horizontal="right"/>
    </xf>
    <xf numFmtId="44" fontId="0" fillId="0" borderId="5" xfId="1" applyFont="1" applyBorder="1"/>
    <xf numFmtId="44" fontId="0" fillId="0" borderId="2" xfId="1" applyFont="1" applyBorder="1"/>
    <xf numFmtId="44" fontId="28" fillId="0" borderId="27" xfId="1" applyFont="1" applyBorder="1"/>
    <xf numFmtId="44" fontId="10" fillId="6" borderId="14" xfId="0" applyNumberFormat="1" applyFont="1" applyFill="1" applyBorder="1"/>
    <xf numFmtId="44" fontId="10" fillId="0" borderId="0" xfId="1" applyFont="1" applyBorder="1"/>
    <xf numFmtId="44" fontId="20" fillId="0" borderId="36" xfId="0" applyNumberFormat="1" applyFont="1" applyBorder="1"/>
    <xf numFmtId="2" fontId="0" fillId="0" borderId="0" xfId="0" applyNumberFormat="1"/>
    <xf numFmtId="2" fontId="2" fillId="0" borderId="30" xfId="0" applyNumberFormat="1" applyFont="1" applyBorder="1"/>
    <xf numFmtId="44" fontId="2" fillId="0" borderId="5" xfId="1" applyFont="1" applyBorder="1"/>
    <xf numFmtId="44" fontId="0" fillId="0" borderId="3" xfId="1" applyFont="1" applyBorder="1"/>
    <xf numFmtId="0" fontId="0" fillId="0" borderId="3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1" applyNumberFormat="1" applyFont="1"/>
    <xf numFmtId="0" fontId="1" fillId="0" borderId="0" xfId="0" applyFont="1"/>
    <xf numFmtId="44" fontId="4" fillId="0" borderId="27" xfId="1" applyFont="1" applyBorder="1"/>
    <xf numFmtId="44" fontId="2" fillId="0" borderId="0" xfId="0" applyNumberFormat="1" applyFont="1"/>
    <xf numFmtId="44" fontId="2" fillId="0" borderId="27" xfId="0" applyNumberFormat="1" applyFont="1" applyBorder="1"/>
    <xf numFmtId="44" fontId="27" fillId="0" borderId="27" xfId="1" applyFont="1" applyBorder="1"/>
    <xf numFmtId="14" fontId="10" fillId="0" borderId="0" xfId="0" applyNumberFormat="1" applyFont="1"/>
    <xf numFmtId="44" fontId="20" fillId="0" borderId="23" xfId="1" applyFont="1" applyBorder="1"/>
    <xf numFmtId="44" fontId="20" fillId="0" borderId="23" xfId="0" applyNumberFormat="1" applyFont="1" applyBorder="1"/>
    <xf numFmtId="44" fontId="10" fillId="6" borderId="25" xfId="0" applyNumberFormat="1" applyFont="1" applyFill="1" applyBorder="1"/>
    <xf numFmtId="0" fontId="0" fillId="0" borderId="37" xfId="0" applyBorder="1"/>
    <xf numFmtId="0" fontId="0" fillId="0" borderId="38" xfId="0" applyBorder="1"/>
    <xf numFmtId="0" fontId="10" fillId="0" borderId="20" xfId="0" applyFont="1" applyBorder="1"/>
    <xf numFmtId="8" fontId="10" fillId="0" borderId="21" xfId="0" applyNumberFormat="1" applyFont="1" applyBorder="1"/>
    <xf numFmtId="0" fontId="15" fillId="0" borderId="22" xfId="0" applyFont="1" applyBorder="1"/>
    <xf numFmtId="0" fontId="16" fillId="0" borderId="22" xfId="0" applyFont="1" applyBorder="1"/>
    <xf numFmtId="44" fontId="16" fillId="0" borderId="23" xfId="0" applyNumberFormat="1" applyFont="1" applyBorder="1"/>
    <xf numFmtId="0" fontId="17" fillId="0" borderId="22" xfId="0" applyFont="1" applyBorder="1"/>
    <xf numFmtId="0" fontId="17" fillId="0" borderId="23" xfId="0" applyFont="1" applyBorder="1"/>
    <xf numFmtId="44" fontId="17" fillId="0" borderId="23" xfId="0" applyNumberFormat="1" applyFont="1" applyBorder="1"/>
    <xf numFmtId="0" fontId="0" fillId="0" borderId="22" xfId="0" applyBorder="1"/>
    <xf numFmtId="0" fontId="0" fillId="0" borderId="23" xfId="0" applyBorder="1"/>
    <xf numFmtId="8" fontId="10" fillId="6" borderId="25" xfId="0" applyNumberFormat="1" applyFont="1" applyFill="1" applyBorder="1"/>
    <xf numFmtId="0" fontId="18" fillId="0" borderId="10" xfId="0" applyFont="1" applyBorder="1" applyAlignment="1">
      <alignment horizontal="center"/>
    </xf>
    <xf numFmtId="0" fontId="36" fillId="0" borderId="0" xfId="0" applyFont="1" applyAlignment="1">
      <alignment horizontal="right"/>
    </xf>
    <xf numFmtId="44" fontId="37" fillId="0" borderId="27" xfId="1" applyFont="1" applyBorder="1"/>
    <xf numFmtId="44" fontId="38" fillId="0" borderId="0" xfId="1" applyFont="1"/>
    <xf numFmtId="0" fontId="39" fillId="0" borderId="0" xfId="0" applyFont="1"/>
    <xf numFmtId="0" fontId="15" fillId="0" borderId="23" xfId="0" applyFont="1" applyBorder="1" applyAlignment="1">
      <alignment horizontal="center"/>
    </xf>
    <xf numFmtId="43" fontId="40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center"/>
    </xf>
    <xf numFmtId="43" fontId="40" fillId="0" borderId="34" xfId="0" applyNumberFormat="1" applyFont="1" applyBorder="1"/>
    <xf numFmtId="0" fontId="41" fillId="0" borderId="0" xfId="0" applyFont="1"/>
    <xf numFmtId="1" fontId="42" fillId="0" borderId="0" xfId="0" applyNumberFormat="1" applyFont="1"/>
    <xf numFmtId="0" fontId="42" fillId="0" borderId="0" xfId="1" applyNumberFormat="1" applyFont="1"/>
    <xf numFmtId="2" fontId="42" fillId="0" borderId="0" xfId="1" applyNumberFormat="1" applyFont="1" applyFill="1" applyBorder="1"/>
    <xf numFmtId="2" fontId="42" fillId="0" borderId="0" xfId="1" applyNumberFormat="1" applyFont="1"/>
    <xf numFmtId="2" fontId="42" fillId="0" borderId="0" xfId="1" applyNumberFormat="1" applyFont="1" applyBorder="1"/>
    <xf numFmtId="0" fontId="41" fillId="0" borderId="0" xfId="0" applyFont="1" applyAlignment="1">
      <alignment horizontal="center"/>
    </xf>
    <xf numFmtId="43" fontId="41" fillId="0" borderId="0" xfId="0" applyNumberFormat="1" applyFont="1"/>
    <xf numFmtId="43" fontId="41" fillId="0" borderId="39" xfId="0" applyNumberFormat="1" applyFont="1" applyBorder="1"/>
    <xf numFmtId="43" fontId="40" fillId="0" borderId="0" xfId="0" applyNumberFormat="1" applyFont="1" applyAlignment="1">
      <alignment horizontal="right"/>
    </xf>
    <xf numFmtId="164" fontId="3" fillId="0" borderId="2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8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19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opLeftCell="A26" workbookViewId="0">
      <selection activeCell="A26" sqref="A26"/>
    </sheetView>
  </sheetViews>
  <sheetFormatPr defaultRowHeight="14.4"/>
  <cols>
    <col min="1" max="1" width="55.88671875" customWidth="1"/>
    <col min="2" max="2" width="11.44140625" customWidth="1"/>
    <col min="3" max="3" width="29.44140625" customWidth="1"/>
  </cols>
  <sheetData>
    <row r="1" spans="1:3">
      <c r="A1" s="1" t="s">
        <v>34</v>
      </c>
      <c r="B1" s="2"/>
    </row>
    <row r="2" spans="1:3">
      <c r="A2" s="3">
        <v>45017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45</v>
      </c>
      <c r="B4" s="8">
        <v>4820.0200000000004</v>
      </c>
      <c r="C4" s="9" t="s">
        <v>48</v>
      </c>
    </row>
    <row r="5" spans="1:3">
      <c r="A5" s="7" t="s">
        <v>46</v>
      </c>
      <c r="B5" s="8">
        <v>1928</v>
      </c>
      <c r="C5" s="9" t="s">
        <v>49</v>
      </c>
    </row>
    <row r="6" spans="1:3">
      <c r="A6" s="7" t="s">
        <v>52</v>
      </c>
      <c r="B6" s="8">
        <v>201.46</v>
      </c>
      <c r="C6" s="9" t="s">
        <v>5</v>
      </c>
    </row>
    <row r="7" spans="1:3">
      <c r="A7" s="7" t="s">
        <v>53</v>
      </c>
      <c r="B7" s="8">
        <v>201.46</v>
      </c>
      <c r="C7" s="9" t="s">
        <v>5</v>
      </c>
    </row>
    <row r="8" spans="1:3">
      <c r="A8" s="7" t="s">
        <v>54</v>
      </c>
      <c r="B8" s="8">
        <v>92.59</v>
      </c>
      <c r="C8" s="9" t="s">
        <v>37</v>
      </c>
    </row>
    <row r="9" spans="1:3">
      <c r="A9" s="10"/>
      <c r="B9" s="11">
        <f>SUM(B4:B8)</f>
        <v>7243.5300000000007</v>
      </c>
      <c r="C9" s="9"/>
    </row>
    <row r="10" spans="1:3">
      <c r="A10" s="10"/>
      <c r="B10" s="52"/>
      <c r="C10" s="9"/>
    </row>
    <row r="11" spans="1:3">
      <c r="A11" s="12"/>
      <c r="B11" s="13"/>
      <c r="C11" s="14"/>
    </row>
    <row r="12" spans="1:3">
      <c r="A12" s="15" t="s">
        <v>4</v>
      </c>
      <c r="B12" s="16"/>
      <c r="C12" s="17"/>
    </row>
    <row r="13" spans="1:3">
      <c r="A13" s="17" t="s">
        <v>36</v>
      </c>
      <c r="B13" s="16">
        <v>108</v>
      </c>
      <c r="C13" s="17" t="s">
        <v>37</v>
      </c>
    </row>
    <row r="14" spans="1:3" ht="28.8">
      <c r="A14" s="17" t="s">
        <v>38</v>
      </c>
      <c r="B14" s="16">
        <v>442.49</v>
      </c>
      <c r="C14" s="54" t="s">
        <v>50</v>
      </c>
    </row>
    <row r="15" spans="1:3">
      <c r="A15" s="17" t="s">
        <v>39</v>
      </c>
      <c r="B15" s="18">
        <v>291</v>
      </c>
      <c r="C15" s="51" t="s">
        <v>55</v>
      </c>
    </row>
    <row r="16" spans="1:3">
      <c r="A16" s="17" t="s">
        <v>40</v>
      </c>
      <c r="B16" s="18">
        <v>3360</v>
      </c>
      <c r="C16" s="51" t="s">
        <v>41</v>
      </c>
    </row>
    <row r="17" spans="1:3">
      <c r="A17" s="17" t="s">
        <v>47</v>
      </c>
      <c r="B17" s="18">
        <v>301.99</v>
      </c>
      <c r="C17" s="51" t="s">
        <v>5</v>
      </c>
    </row>
    <row r="18" spans="1:3">
      <c r="A18" s="17" t="s">
        <v>42</v>
      </c>
      <c r="B18" s="18">
        <v>137.30000000000001</v>
      </c>
      <c r="C18" s="51" t="s">
        <v>5</v>
      </c>
    </row>
    <row r="19" spans="1:3">
      <c r="A19" s="17" t="s">
        <v>43</v>
      </c>
      <c r="B19" s="18">
        <v>527.74</v>
      </c>
      <c r="C19" s="51" t="s">
        <v>5</v>
      </c>
    </row>
    <row r="20" spans="1:3">
      <c r="A20" s="17" t="s">
        <v>44</v>
      </c>
      <c r="B20" s="18">
        <v>240</v>
      </c>
      <c r="C20" s="51" t="s">
        <v>5</v>
      </c>
    </row>
    <row r="21" spans="1:3">
      <c r="A21" s="17" t="s">
        <v>6</v>
      </c>
      <c r="B21" s="18">
        <v>1151.1199999999999</v>
      </c>
      <c r="C21" s="17" t="s">
        <v>5</v>
      </c>
    </row>
    <row r="22" spans="1:3">
      <c r="A22" s="17" t="s">
        <v>7</v>
      </c>
      <c r="B22" s="18">
        <v>9</v>
      </c>
      <c r="C22" s="17" t="s">
        <v>5</v>
      </c>
    </row>
    <row r="23" spans="1:3">
      <c r="A23" s="17" t="s">
        <v>8</v>
      </c>
      <c r="B23" s="18">
        <v>35</v>
      </c>
      <c r="C23" s="17" t="s">
        <v>5</v>
      </c>
    </row>
    <row r="24" spans="1:3">
      <c r="A24" s="19" t="s">
        <v>51</v>
      </c>
      <c r="B24" s="18">
        <v>105.7</v>
      </c>
      <c r="C24" s="9" t="s">
        <v>5</v>
      </c>
    </row>
    <row r="25" spans="1:3">
      <c r="A25" s="19" t="s">
        <v>59</v>
      </c>
      <c r="B25" s="18">
        <v>20</v>
      </c>
      <c r="C25" s="9" t="s">
        <v>5</v>
      </c>
    </row>
    <row r="26" spans="1:3">
      <c r="A26" s="19" t="s">
        <v>35</v>
      </c>
      <c r="B26" s="18">
        <v>15.59</v>
      </c>
      <c r="C26" s="9" t="s">
        <v>5</v>
      </c>
    </row>
    <row r="27" spans="1:3">
      <c r="A27" s="19" t="s">
        <v>60</v>
      </c>
      <c r="B27" s="18">
        <v>375</v>
      </c>
      <c r="C27" s="9" t="s">
        <v>61</v>
      </c>
    </row>
    <row r="28" spans="1:3">
      <c r="A28" s="19" t="s">
        <v>62</v>
      </c>
      <c r="B28" s="18">
        <v>1296</v>
      </c>
      <c r="C28" s="9" t="s">
        <v>61</v>
      </c>
    </row>
    <row r="29" spans="1:3">
      <c r="A29" s="19" t="s">
        <v>63</v>
      </c>
      <c r="B29" s="18">
        <v>157.38999999999999</v>
      </c>
      <c r="C29" s="9" t="s">
        <v>37</v>
      </c>
    </row>
    <row r="30" spans="1:3">
      <c r="A30" s="19"/>
      <c r="B30" s="53">
        <f>SUM(B13:B29)</f>
        <v>8573.32</v>
      </c>
      <c r="C30" s="9"/>
    </row>
    <row r="31" spans="1:3" ht="15" thickBot="1">
      <c r="A31" s="55"/>
      <c r="B31" s="56"/>
    </row>
    <row r="32" spans="1:3" ht="15" thickBot="1">
      <c r="A32" s="20" t="s">
        <v>9</v>
      </c>
      <c r="B32" s="21"/>
      <c r="C32" s="22"/>
    </row>
    <row r="33" spans="1:3" ht="15" thickBot="1">
      <c r="A33" s="23" t="s">
        <v>10</v>
      </c>
      <c r="B33" s="24">
        <v>24207.55</v>
      </c>
      <c r="C33" s="22"/>
    </row>
    <row r="34" spans="1:3" ht="15" thickBot="1">
      <c r="A34" s="25" t="s">
        <v>11</v>
      </c>
      <c r="B34" s="26">
        <v>2216.0700000000002</v>
      </c>
      <c r="C34" s="22"/>
    </row>
    <row r="35" spans="1:3" ht="15" thickBot="1">
      <c r="A35" s="27" t="s">
        <v>12</v>
      </c>
      <c r="B35" s="28">
        <f>SUM(B33:B34)</f>
        <v>26423.62</v>
      </c>
      <c r="C35" s="22"/>
    </row>
    <row r="36" spans="1:3" ht="15" thickBot="1">
      <c r="A36" s="27"/>
      <c r="B36" s="57"/>
      <c r="C36" s="22"/>
    </row>
    <row r="37" spans="1:3" ht="15" thickBot="1">
      <c r="A37" s="29" t="s">
        <v>56</v>
      </c>
      <c r="C37" s="22"/>
    </row>
    <row r="38" spans="1:3" ht="15" thickBot="1">
      <c r="A38" s="30" t="s">
        <v>13</v>
      </c>
      <c r="B38" s="31">
        <v>79785.84</v>
      </c>
      <c r="C38" s="22"/>
    </row>
    <row r="39" spans="1:3" ht="15" thickBot="1">
      <c r="A39" s="32"/>
      <c r="B39" s="33"/>
      <c r="C39" s="34"/>
    </row>
    <row r="40" spans="1:3">
      <c r="A40" s="35" t="s">
        <v>14</v>
      </c>
      <c r="B40" s="36"/>
      <c r="C40" s="34"/>
    </row>
    <row r="41" spans="1:3">
      <c r="A41" s="37" t="s">
        <v>15</v>
      </c>
      <c r="B41" s="38">
        <v>1254.26</v>
      </c>
      <c r="C41" s="34"/>
    </row>
    <row r="42" spans="1:3">
      <c r="A42" s="39" t="s">
        <v>16</v>
      </c>
      <c r="B42" s="40">
        <v>12482.69</v>
      </c>
      <c r="C42" s="34"/>
    </row>
    <row r="43" spans="1:3">
      <c r="A43" s="39" t="s">
        <v>17</v>
      </c>
      <c r="B43" s="40">
        <v>10265.98</v>
      </c>
      <c r="C43" s="34"/>
    </row>
    <row r="44" spans="1:3">
      <c r="A44" s="37" t="s">
        <v>18</v>
      </c>
      <c r="B44" s="41">
        <v>757.5</v>
      </c>
      <c r="C44" s="42"/>
    </row>
    <row r="45" spans="1:3">
      <c r="A45" s="39" t="s">
        <v>19</v>
      </c>
      <c r="B45" s="43">
        <v>533.09</v>
      </c>
      <c r="C45" s="42"/>
    </row>
    <row r="46" spans="1:3">
      <c r="A46" s="37" t="s">
        <v>20</v>
      </c>
      <c r="B46" s="43">
        <v>1062.67</v>
      </c>
      <c r="C46" s="42"/>
    </row>
    <row r="47" spans="1:3">
      <c r="A47" s="37" t="s">
        <v>21</v>
      </c>
      <c r="B47" s="43">
        <v>0</v>
      </c>
      <c r="C47" s="42"/>
    </row>
    <row r="48" spans="1:3">
      <c r="A48" s="37" t="s">
        <v>22</v>
      </c>
      <c r="B48" s="43">
        <v>54.72</v>
      </c>
      <c r="C48" s="42"/>
    </row>
    <row r="49" spans="1:3">
      <c r="A49" s="37" t="s">
        <v>23</v>
      </c>
      <c r="B49" s="43">
        <v>6.08</v>
      </c>
      <c r="C49" s="42"/>
    </row>
    <row r="50" spans="1:3">
      <c r="A50" s="37" t="s">
        <v>24</v>
      </c>
      <c r="B50" s="43">
        <v>400</v>
      </c>
      <c r="C50" s="42"/>
    </row>
    <row r="51" spans="1:3">
      <c r="A51" s="37" t="s">
        <v>25</v>
      </c>
      <c r="B51" s="43">
        <v>524.62</v>
      </c>
      <c r="C51" s="42"/>
    </row>
    <row r="52" spans="1:3">
      <c r="A52" s="37" t="s">
        <v>3</v>
      </c>
      <c r="B52" s="43">
        <v>0</v>
      </c>
      <c r="C52" s="42"/>
    </row>
    <row r="53" spans="1:3">
      <c r="A53" s="37" t="s">
        <v>26</v>
      </c>
      <c r="B53" s="43">
        <v>1000</v>
      </c>
      <c r="C53" s="42"/>
    </row>
    <row r="54" spans="1:3">
      <c r="A54" s="37" t="s">
        <v>27</v>
      </c>
      <c r="B54" s="43">
        <v>115.45</v>
      </c>
      <c r="C54" s="42"/>
    </row>
    <row r="55" spans="1:3">
      <c r="A55" s="37" t="s">
        <v>28</v>
      </c>
      <c r="B55" s="43">
        <v>2479.84</v>
      </c>
      <c r="C55" s="42"/>
    </row>
    <row r="56" spans="1:3">
      <c r="A56" s="37" t="s">
        <v>29</v>
      </c>
      <c r="B56" s="43">
        <v>0</v>
      </c>
      <c r="C56" s="42"/>
    </row>
    <row r="57" spans="1:3">
      <c r="A57" s="37" t="s">
        <v>30</v>
      </c>
      <c r="B57" s="44">
        <v>660</v>
      </c>
      <c r="C57" s="42"/>
    </row>
    <row r="58" spans="1:3">
      <c r="A58" s="19" t="s">
        <v>31</v>
      </c>
      <c r="B58" s="45">
        <v>470.11</v>
      </c>
      <c r="C58" s="42"/>
    </row>
    <row r="59" spans="1:3" ht="15" thickBot="1">
      <c r="A59" s="19" t="s">
        <v>32</v>
      </c>
      <c r="B59" s="46">
        <v>0</v>
      </c>
      <c r="C59" s="42"/>
    </row>
    <row r="60" spans="1:3" ht="15" thickBot="1">
      <c r="A60" s="47" t="s">
        <v>33</v>
      </c>
      <c r="B60" s="48">
        <f>SUM(B41:B59)</f>
        <v>32067.010000000006</v>
      </c>
      <c r="C60" s="42"/>
    </row>
    <row r="61" spans="1:3">
      <c r="A61" s="47"/>
      <c r="B61" s="49"/>
      <c r="C61" s="42"/>
    </row>
    <row r="62" spans="1:3">
      <c r="A62" s="1" t="s">
        <v>57</v>
      </c>
      <c r="B62" s="50"/>
    </row>
    <row r="63" spans="1:3">
      <c r="A63" s="1" t="s">
        <v>58</v>
      </c>
      <c r="B63" s="50"/>
    </row>
    <row r="64" spans="1:3">
      <c r="A64" s="1"/>
      <c r="B64" s="50"/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3C5C-F022-4780-A90C-89D9F2252BFB}">
  <dimension ref="A1:F53"/>
  <sheetViews>
    <sheetView workbookViewId="0">
      <selection activeCell="A13" sqref="A13"/>
    </sheetView>
  </sheetViews>
  <sheetFormatPr defaultRowHeight="14.4"/>
  <cols>
    <col min="1" max="1" width="58.6640625" customWidth="1"/>
    <col min="2" max="2" width="12.33203125" customWidth="1"/>
    <col min="3" max="3" width="15.33203125" customWidth="1"/>
  </cols>
  <sheetData>
    <row r="1" spans="1:3">
      <c r="A1" s="1" t="s">
        <v>34</v>
      </c>
      <c r="B1" s="2"/>
    </row>
    <row r="2" spans="1:3">
      <c r="A2" s="3">
        <v>45139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271</v>
      </c>
      <c r="B4" s="8">
        <v>60.9</v>
      </c>
      <c r="C4" s="9" t="s">
        <v>247</v>
      </c>
    </row>
    <row r="5" spans="1:3">
      <c r="A5" s="7" t="s">
        <v>269</v>
      </c>
      <c r="B5" s="8">
        <v>16.66</v>
      </c>
      <c r="C5" s="9" t="s">
        <v>61</v>
      </c>
    </row>
    <row r="6" spans="1:3">
      <c r="A6" s="7" t="s">
        <v>270</v>
      </c>
      <c r="B6" s="8">
        <v>16.66</v>
      </c>
      <c r="C6" s="9" t="s">
        <v>61</v>
      </c>
    </row>
    <row r="7" spans="1:3">
      <c r="A7" s="7" t="s">
        <v>275</v>
      </c>
      <c r="B7" s="8">
        <v>100</v>
      </c>
      <c r="C7" s="9" t="s">
        <v>37</v>
      </c>
    </row>
    <row r="8" spans="1:3">
      <c r="A8" s="10"/>
      <c r="B8" s="52">
        <f>SUM(B4:B7)</f>
        <v>194.22</v>
      </c>
      <c r="C8" s="9"/>
    </row>
    <row r="9" spans="1:3">
      <c r="A9" s="12"/>
      <c r="B9" s="13"/>
      <c r="C9" s="14"/>
    </row>
    <row r="10" spans="1:3">
      <c r="A10" s="15" t="s">
        <v>4</v>
      </c>
      <c r="B10" s="16"/>
      <c r="C10" s="17"/>
    </row>
    <row r="11" spans="1:3">
      <c r="A11" s="17" t="s">
        <v>272</v>
      </c>
      <c r="B11" s="16">
        <v>90.68</v>
      </c>
      <c r="C11" s="17" t="s">
        <v>61</v>
      </c>
    </row>
    <row r="12" spans="1:3">
      <c r="A12" s="17" t="s">
        <v>268</v>
      </c>
      <c r="B12" s="16">
        <v>7</v>
      </c>
      <c r="C12" s="54" t="s">
        <v>61</v>
      </c>
    </row>
    <row r="13" spans="1:3">
      <c r="A13" s="17" t="s">
        <v>266</v>
      </c>
      <c r="B13" s="18">
        <v>460.8</v>
      </c>
      <c r="C13" s="51" t="s">
        <v>61</v>
      </c>
    </row>
    <row r="14" spans="1:3">
      <c r="A14" s="17" t="s">
        <v>267</v>
      </c>
      <c r="B14" s="18">
        <v>254.4</v>
      </c>
      <c r="C14" s="51" t="s">
        <v>61</v>
      </c>
    </row>
    <row r="15" spans="1:3">
      <c r="A15" s="17" t="s">
        <v>276</v>
      </c>
      <c r="B15" s="18">
        <v>65</v>
      </c>
      <c r="C15" s="51" t="s">
        <v>61</v>
      </c>
    </row>
    <row r="16" spans="1:3">
      <c r="A16" s="17" t="s">
        <v>278</v>
      </c>
      <c r="B16" s="18">
        <v>816</v>
      </c>
      <c r="C16" s="51" t="s">
        <v>61</v>
      </c>
    </row>
    <row r="17" spans="1:3">
      <c r="A17" s="17" t="s">
        <v>73</v>
      </c>
      <c r="B17" s="18">
        <v>1150.92</v>
      </c>
      <c r="C17" s="17" t="s">
        <v>61</v>
      </c>
    </row>
    <row r="18" spans="1:3">
      <c r="A18" s="17" t="s">
        <v>74</v>
      </c>
      <c r="B18" s="18">
        <v>12.6</v>
      </c>
      <c r="C18" s="17" t="s">
        <v>61</v>
      </c>
    </row>
    <row r="19" spans="1:3">
      <c r="A19" s="19" t="s">
        <v>75</v>
      </c>
      <c r="B19" s="18">
        <v>35</v>
      </c>
      <c r="C19" s="9" t="s">
        <v>61</v>
      </c>
    </row>
    <row r="20" spans="1:3">
      <c r="A20" s="19" t="s">
        <v>264</v>
      </c>
      <c r="B20" s="18">
        <v>15.59</v>
      </c>
      <c r="C20" s="9" t="s">
        <v>61</v>
      </c>
    </row>
    <row r="21" spans="1:3">
      <c r="A21" s="19" t="s">
        <v>265</v>
      </c>
      <c r="B21" s="18">
        <v>750</v>
      </c>
      <c r="C21" s="9" t="s">
        <v>61</v>
      </c>
    </row>
    <row r="22" spans="1:3">
      <c r="A22" s="19"/>
      <c r="B22" s="18"/>
      <c r="C22" s="9"/>
    </row>
    <row r="23" spans="1:3" ht="15" thickBot="1">
      <c r="A23" s="19"/>
      <c r="B23" s="53">
        <f>SUM(B12:B22)</f>
        <v>3567.31</v>
      </c>
      <c r="C23" s="9"/>
    </row>
    <row r="24" spans="1:3" ht="15" thickBot="1">
      <c r="A24" s="20" t="s">
        <v>263</v>
      </c>
      <c r="B24" s="21"/>
      <c r="C24" s="22"/>
    </row>
    <row r="25" spans="1:3" ht="15" thickBot="1">
      <c r="A25" s="23" t="s">
        <v>10</v>
      </c>
      <c r="B25" s="135">
        <v>38518.25</v>
      </c>
      <c r="C25" s="22"/>
    </row>
    <row r="26" spans="1:3" ht="15" thickBot="1">
      <c r="A26" s="25" t="s">
        <v>11</v>
      </c>
      <c r="B26" s="135">
        <v>2221.65</v>
      </c>
      <c r="C26" s="22"/>
    </row>
    <row r="27" spans="1:3" ht="15" thickBot="1">
      <c r="A27" s="27" t="s">
        <v>12</v>
      </c>
      <c r="B27" s="28">
        <f>SUM(B25:B26)</f>
        <v>40739.9</v>
      </c>
      <c r="C27" s="22"/>
    </row>
    <row r="28" spans="1:3" ht="15" thickBot="1">
      <c r="A28" s="27"/>
      <c r="B28" s="57"/>
      <c r="C28" s="22"/>
    </row>
    <row r="29" spans="1:3" ht="15" thickBot="1">
      <c r="A29" s="29" t="s">
        <v>56</v>
      </c>
      <c r="C29" s="22"/>
    </row>
    <row r="30" spans="1:3" ht="15" thickBot="1">
      <c r="A30" s="30" t="s">
        <v>13</v>
      </c>
      <c r="B30" s="31">
        <v>79785.84</v>
      </c>
      <c r="C30" s="22"/>
    </row>
    <row r="31" spans="1:3" ht="15" thickBot="1">
      <c r="A31" s="32"/>
      <c r="B31" s="33"/>
      <c r="C31" s="34"/>
    </row>
    <row r="32" spans="1:3" ht="12.9" customHeight="1">
      <c r="A32" s="35" t="s">
        <v>14</v>
      </c>
      <c r="B32" s="36"/>
      <c r="C32" s="34"/>
    </row>
    <row r="33" spans="1:5" ht="12.9" customHeight="1">
      <c r="A33" s="37" t="s">
        <v>15</v>
      </c>
      <c r="B33" s="38">
        <v>1254.26</v>
      </c>
      <c r="C33" s="34"/>
    </row>
    <row r="34" spans="1:5" ht="12.9" customHeight="1">
      <c r="A34" s="39" t="s">
        <v>16</v>
      </c>
      <c r="B34" s="40">
        <v>12482.69</v>
      </c>
      <c r="C34" s="34"/>
    </row>
    <row r="35" spans="1:5" ht="12.9" customHeight="1">
      <c r="A35" s="39" t="s">
        <v>17</v>
      </c>
      <c r="B35" s="40">
        <v>10265.98</v>
      </c>
      <c r="C35" s="34"/>
    </row>
    <row r="36" spans="1:5" ht="12.9" customHeight="1">
      <c r="A36" s="37" t="s">
        <v>18</v>
      </c>
      <c r="B36" s="41">
        <v>757.5</v>
      </c>
      <c r="C36" s="42"/>
    </row>
    <row r="37" spans="1:5" ht="12.9" customHeight="1">
      <c r="A37" s="39" t="s">
        <v>19</v>
      </c>
      <c r="B37" s="43">
        <v>533.09</v>
      </c>
      <c r="C37" s="42"/>
    </row>
    <row r="38" spans="1:5" ht="12.9" customHeight="1">
      <c r="A38" s="37" t="s">
        <v>20</v>
      </c>
      <c r="B38" s="43">
        <v>1062.67</v>
      </c>
      <c r="C38" s="42"/>
    </row>
    <row r="39" spans="1:5" ht="12.9" customHeight="1">
      <c r="A39" s="37" t="s">
        <v>21</v>
      </c>
      <c r="B39" s="133">
        <v>3964.58</v>
      </c>
      <c r="C39" s="268" t="s">
        <v>250</v>
      </c>
      <c r="D39" s="269"/>
      <c r="E39" s="269"/>
    </row>
    <row r="40" spans="1:5" ht="12.9" customHeight="1">
      <c r="A40" s="37" t="s">
        <v>22</v>
      </c>
      <c r="B40" s="43">
        <v>54.72</v>
      </c>
      <c r="C40" s="42"/>
    </row>
    <row r="41" spans="1:5" ht="12.9" customHeight="1">
      <c r="A41" s="37" t="s">
        <v>23</v>
      </c>
      <c r="B41" s="43">
        <v>6.08</v>
      </c>
      <c r="C41" s="42"/>
    </row>
    <row r="42" spans="1:5" ht="12.9" customHeight="1">
      <c r="A42" s="37" t="s">
        <v>24</v>
      </c>
      <c r="B42" s="43">
        <v>400</v>
      </c>
      <c r="C42" s="42"/>
    </row>
    <row r="43" spans="1:5" ht="12.9" customHeight="1">
      <c r="A43" s="37" t="s">
        <v>25</v>
      </c>
      <c r="B43" s="43">
        <v>524.62</v>
      </c>
      <c r="C43" s="42"/>
    </row>
    <row r="44" spans="1:5" ht="12.9" customHeight="1">
      <c r="A44" s="37" t="s">
        <v>26</v>
      </c>
      <c r="B44" s="43">
        <v>1000</v>
      </c>
      <c r="C44" s="42"/>
    </row>
    <row r="45" spans="1:5" ht="12.9" customHeight="1">
      <c r="A45" s="37" t="s">
        <v>27</v>
      </c>
      <c r="B45" s="43">
        <v>115.45</v>
      </c>
      <c r="C45" s="42"/>
    </row>
    <row r="46" spans="1:5" ht="12.9" customHeight="1">
      <c r="A46" s="37" t="s">
        <v>28</v>
      </c>
      <c r="B46" s="43">
        <v>2479.84</v>
      </c>
      <c r="C46" s="42"/>
    </row>
    <row r="47" spans="1:5" ht="12.9" customHeight="1">
      <c r="A47" s="37" t="s">
        <v>29</v>
      </c>
      <c r="B47" s="43">
        <v>0</v>
      </c>
      <c r="C47" s="42"/>
    </row>
    <row r="48" spans="1:5" ht="12.9" customHeight="1">
      <c r="A48" s="37" t="s">
        <v>30</v>
      </c>
      <c r="B48" s="44">
        <v>660</v>
      </c>
      <c r="C48" s="42"/>
    </row>
    <row r="49" spans="1:6" ht="12.9" customHeight="1" thickBot="1">
      <c r="A49" s="19" t="s">
        <v>31</v>
      </c>
      <c r="B49" s="45">
        <v>479.61</v>
      </c>
      <c r="C49" s="268" t="s">
        <v>277</v>
      </c>
      <c r="D49" s="269"/>
      <c r="E49" s="269"/>
      <c r="F49" s="269"/>
    </row>
    <row r="50" spans="1:6" ht="12.9" customHeight="1" thickBot="1">
      <c r="A50" s="47" t="s">
        <v>33</v>
      </c>
      <c r="B50" s="48">
        <v>28111.93</v>
      </c>
      <c r="C50" s="42"/>
    </row>
    <row r="51" spans="1:6" ht="12.9" customHeight="1">
      <c r="A51" s="1" t="s">
        <v>279</v>
      </c>
      <c r="B51" s="49"/>
      <c r="C51" s="42"/>
    </row>
    <row r="52" spans="1:6" ht="12.9" customHeight="1">
      <c r="A52" s="1" t="s">
        <v>273</v>
      </c>
      <c r="B52" s="50"/>
    </row>
    <row r="53" spans="1:6" ht="12.9" customHeight="1">
      <c r="A53" s="1" t="s">
        <v>274</v>
      </c>
    </row>
  </sheetData>
  <mergeCells count="2">
    <mergeCell ref="C39:E39"/>
    <mergeCell ref="C49:F4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83EE-FEEF-4F7A-AF67-1ED3E7269E35}">
  <dimension ref="A1:H143"/>
  <sheetViews>
    <sheetView workbookViewId="0">
      <selection sqref="A1:H144"/>
    </sheetView>
  </sheetViews>
  <sheetFormatPr defaultRowHeight="14.4"/>
  <cols>
    <col min="1" max="1" width="25.44140625" customWidth="1"/>
    <col min="2" max="2" width="9.88671875" customWidth="1"/>
    <col min="3" max="3" width="9.6640625" customWidth="1"/>
    <col min="4" max="4" width="8.88671875" customWidth="1"/>
    <col min="5" max="5" width="9.5546875" customWidth="1"/>
    <col min="6" max="6" width="1.5546875" customWidth="1"/>
    <col min="8" max="8" width="12.109375" customWidth="1"/>
  </cols>
  <sheetData>
    <row r="1" spans="1:8" ht="15" thickBot="1">
      <c r="A1" s="58" t="s">
        <v>280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280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253.49</v>
      </c>
      <c r="C4" s="61"/>
      <c r="D4" s="61"/>
      <c r="E4" s="67"/>
      <c r="F4" s="63"/>
      <c r="G4" s="70" t="s">
        <v>83</v>
      </c>
      <c r="H4" s="71">
        <v>34343.379999999997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SUM(H47)</f>
        <v>3657.9900000000002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/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30685.389999999996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7.22</v>
      </c>
      <c r="C9" s="61"/>
      <c r="D9" s="61"/>
      <c r="E9" s="67"/>
      <c r="F9" s="63"/>
      <c r="G9" s="70" t="s">
        <v>91</v>
      </c>
      <c r="H9" s="71">
        <v>2223.29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112694.51999999999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>
        <v>33.32</v>
      </c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28882.67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28882.67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SUM(B143)</f>
        <v>22521.270000000004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22521.270000000004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8552.67</v>
      </c>
      <c r="C30" s="61"/>
      <c r="D30" s="61"/>
      <c r="E30" s="94"/>
      <c r="F30" s="63"/>
      <c r="G30" s="95" t="s">
        <v>119</v>
      </c>
      <c r="H30" s="96">
        <f>SUM(H18+H23-H28)</f>
        <v>112694.51999999997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  <c r="G33" s="101" t="s">
        <v>129</v>
      </c>
      <c r="H33" s="105"/>
    </row>
    <row r="34" spans="1:8">
      <c r="A34" s="66" t="s">
        <v>124</v>
      </c>
      <c r="B34" s="61"/>
      <c r="C34" s="61"/>
      <c r="D34" s="61"/>
      <c r="E34" s="100"/>
      <c r="F34" s="63"/>
      <c r="G34" s="108"/>
      <c r="H34" s="112" t="s">
        <v>282</v>
      </c>
    </row>
    <row r="35" spans="1:8">
      <c r="A35" s="66" t="s">
        <v>125</v>
      </c>
      <c r="B35" s="61"/>
      <c r="C35" s="61"/>
      <c r="D35" s="61"/>
      <c r="E35" s="100"/>
      <c r="F35" s="63"/>
      <c r="G35" s="111"/>
      <c r="H35" s="110"/>
    </row>
    <row r="36" spans="1:8">
      <c r="A36" s="92" t="s">
        <v>107</v>
      </c>
      <c r="B36" s="93">
        <f>SUM(B30:B32)</f>
        <v>28882.67</v>
      </c>
      <c r="C36" s="61"/>
      <c r="D36" s="61"/>
      <c r="E36" s="100"/>
      <c r="F36" s="63"/>
      <c r="G36" s="101"/>
      <c r="H36" s="128"/>
    </row>
    <row r="37" spans="1:8">
      <c r="A37" s="66"/>
      <c r="B37" s="61"/>
      <c r="C37" s="61"/>
      <c r="D37" s="61"/>
      <c r="E37" s="100"/>
      <c r="F37" s="63"/>
      <c r="G37" s="108" t="s">
        <v>135</v>
      </c>
      <c r="H37" s="109"/>
    </row>
    <row r="38" spans="1:8">
      <c r="A38" s="60" t="s">
        <v>126</v>
      </c>
      <c r="B38" s="61"/>
      <c r="C38" s="61"/>
      <c r="D38" s="61"/>
      <c r="E38" s="103"/>
      <c r="F38" s="63"/>
      <c r="G38" s="113">
        <v>2236</v>
      </c>
      <c r="H38" s="131">
        <v>90.68</v>
      </c>
    </row>
    <row r="39" spans="1:8">
      <c r="A39" s="81" t="s">
        <v>127</v>
      </c>
      <c r="B39" s="104"/>
      <c r="C39" s="104"/>
      <c r="D39" s="104"/>
      <c r="E39" s="103"/>
      <c r="F39" s="63"/>
      <c r="G39" s="113">
        <v>2237</v>
      </c>
      <c r="H39" s="131">
        <v>7</v>
      </c>
    </row>
    <row r="40" spans="1:8">
      <c r="A40" s="66" t="s">
        <v>128</v>
      </c>
      <c r="B40" s="61">
        <v>108.2</v>
      </c>
      <c r="C40" s="61">
        <v>108.2</v>
      </c>
      <c r="D40" s="61"/>
      <c r="E40" s="67">
        <v>750</v>
      </c>
      <c r="F40" s="63"/>
      <c r="G40" s="108">
        <v>2238</v>
      </c>
      <c r="H40" s="136">
        <v>460.8</v>
      </c>
    </row>
    <row r="41" spans="1:8">
      <c r="A41" s="66" t="s">
        <v>130</v>
      </c>
      <c r="B41" s="61">
        <v>5755.2</v>
      </c>
      <c r="C41" s="61">
        <v>5755.2</v>
      </c>
      <c r="D41" s="61"/>
      <c r="E41" s="67">
        <v>14500</v>
      </c>
      <c r="F41" s="63"/>
      <c r="G41" s="130">
        <v>2239</v>
      </c>
      <c r="H41" s="131">
        <v>254.4</v>
      </c>
    </row>
    <row r="42" spans="1:8">
      <c r="A42" s="66" t="s">
        <v>131</v>
      </c>
      <c r="B42" s="61">
        <v>175</v>
      </c>
      <c r="C42" s="61">
        <v>175</v>
      </c>
      <c r="D42" s="61"/>
      <c r="E42" s="67">
        <v>420</v>
      </c>
      <c r="F42" s="63"/>
      <c r="G42" s="111">
        <v>2240</v>
      </c>
      <c r="H42" s="137">
        <v>65</v>
      </c>
    </row>
    <row r="43" spans="1:8">
      <c r="A43" s="66" t="s">
        <v>132</v>
      </c>
      <c r="B43" s="61">
        <v>69.599999999999994</v>
      </c>
      <c r="C43" s="61">
        <v>58</v>
      </c>
      <c r="D43" s="61">
        <v>11.6</v>
      </c>
      <c r="E43" s="67">
        <v>150</v>
      </c>
      <c r="F43" s="63"/>
      <c r="G43" s="113">
        <v>2241</v>
      </c>
      <c r="H43" s="137">
        <v>816</v>
      </c>
    </row>
    <row r="44" spans="1:8">
      <c r="A44" s="66"/>
      <c r="B44" s="61"/>
      <c r="C44" s="61"/>
      <c r="D44" s="61"/>
      <c r="E44" s="67"/>
      <c r="F44" s="63"/>
      <c r="G44" s="108">
        <v>2242</v>
      </c>
      <c r="H44" s="137">
        <v>1198.52</v>
      </c>
    </row>
    <row r="45" spans="1:8">
      <c r="A45" s="81" t="s">
        <v>133</v>
      </c>
      <c r="B45" s="61"/>
      <c r="C45" s="61"/>
      <c r="D45" s="61"/>
      <c r="E45" s="67"/>
      <c r="F45" s="63"/>
      <c r="G45" s="111">
        <v>2243</v>
      </c>
      <c r="H45" s="138">
        <v>15.59</v>
      </c>
    </row>
    <row r="46" spans="1:8">
      <c r="A46" s="66" t="s">
        <v>134</v>
      </c>
      <c r="B46" s="61">
        <v>37.799999999999997</v>
      </c>
      <c r="C46" s="61">
        <v>37.799999999999997</v>
      </c>
      <c r="D46" s="61"/>
      <c r="E46" s="67">
        <v>300</v>
      </c>
      <c r="F46" s="63"/>
      <c r="G46" s="111">
        <v>2244</v>
      </c>
      <c r="H46" s="131">
        <v>750</v>
      </c>
    </row>
    <row r="47" spans="1:8">
      <c r="A47" s="66" t="s">
        <v>136</v>
      </c>
      <c r="B47" s="61">
        <v>550.79999999999995</v>
      </c>
      <c r="C47" s="61">
        <v>459</v>
      </c>
      <c r="D47" s="61">
        <v>91.8</v>
      </c>
      <c r="E47" s="67">
        <v>400</v>
      </c>
      <c r="F47" s="63"/>
      <c r="G47" s="113"/>
      <c r="H47" s="132">
        <f>SUM(H38:H46)</f>
        <v>3657.9900000000002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/>
      <c r="H48" s="112"/>
    </row>
    <row r="49" spans="1:8">
      <c r="A49" s="66"/>
      <c r="B49" s="61"/>
      <c r="C49" s="61"/>
      <c r="D49" s="61"/>
      <c r="E49" s="67"/>
      <c r="F49" s="63"/>
      <c r="G49" s="113"/>
      <c r="H49" s="112"/>
    </row>
    <row r="50" spans="1:8">
      <c r="A50" s="66"/>
      <c r="B50" s="61"/>
      <c r="C50" s="61"/>
      <c r="D50" s="61"/>
      <c r="E50" s="67"/>
      <c r="F50" s="63"/>
      <c r="G50" s="113"/>
      <c r="H50" s="112"/>
    </row>
    <row r="51" spans="1:8">
      <c r="A51" s="81" t="s">
        <v>137</v>
      </c>
      <c r="B51" s="61"/>
      <c r="C51" s="61"/>
      <c r="D51" s="61"/>
      <c r="E51" s="67"/>
      <c r="F51" s="63"/>
      <c r="H51" s="112"/>
    </row>
    <row r="52" spans="1:8">
      <c r="A52" s="66" t="s">
        <v>138</v>
      </c>
      <c r="B52" s="61">
        <v>150</v>
      </c>
      <c r="C52" s="61">
        <v>150</v>
      </c>
      <c r="D52" s="61"/>
      <c r="E52" s="67">
        <v>175</v>
      </c>
      <c r="F52" s="63"/>
      <c r="G52" s="113"/>
      <c r="H52" s="139"/>
    </row>
    <row r="53" spans="1:8">
      <c r="A53" s="66" t="s">
        <v>139</v>
      </c>
      <c r="B53" s="61"/>
      <c r="C53" s="61"/>
      <c r="D53" s="61"/>
      <c r="E53" s="67">
        <v>260</v>
      </c>
      <c r="F53" s="63"/>
      <c r="G53" s="113"/>
      <c r="H53" s="109"/>
    </row>
    <row r="54" spans="1:8">
      <c r="A54" s="66"/>
      <c r="B54" s="61"/>
      <c r="C54" s="61"/>
      <c r="D54" s="61"/>
      <c r="E54" s="67"/>
      <c r="F54" s="63"/>
      <c r="G54" s="113"/>
      <c r="H54" s="109"/>
    </row>
    <row r="55" spans="1:8">
      <c r="A55" s="81" t="s">
        <v>140</v>
      </c>
      <c r="B55" s="61"/>
      <c r="C55" s="61"/>
      <c r="D55" s="61"/>
      <c r="E55" s="67"/>
      <c r="F55" s="63"/>
      <c r="G55" s="113"/>
      <c r="H55" s="109"/>
    </row>
    <row r="56" spans="1:8">
      <c r="A56" s="66" t="s">
        <v>141</v>
      </c>
      <c r="B56" s="61">
        <v>319.58</v>
      </c>
      <c r="C56" s="61">
        <v>319.58</v>
      </c>
      <c r="D56" s="61"/>
      <c r="E56" s="67">
        <v>1750</v>
      </c>
      <c r="F56" s="63"/>
      <c r="G56" s="114"/>
      <c r="H56" s="115"/>
    </row>
    <row r="57" spans="1:8">
      <c r="A57" s="66" t="s">
        <v>142</v>
      </c>
      <c r="B57" s="61">
        <v>499.2</v>
      </c>
      <c r="C57" s="61">
        <v>499.2</v>
      </c>
      <c r="D57" s="61"/>
      <c r="E57" s="67">
        <v>600</v>
      </c>
      <c r="F57" s="63"/>
    </row>
    <row r="58" spans="1:8">
      <c r="A58" s="66" t="s">
        <v>143</v>
      </c>
      <c r="B58" s="61"/>
      <c r="C58" s="61"/>
      <c r="D58" s="61"/>
      <c r="E58" s="67">
        <v>500</v>
      </c>
      <c r="F58" s="63"/>
    </row>
    <row r="59" spans="1:8">
      <c r="A59" s="66" t="s">
        <v>144</v>
      </c>
      <c r="B59" s="61">
        <v>65</v>
      </c>
      <c r="C59" s="61">
        <v>65</v>
      </c>
      <c r="D59" s="61"/>
      <c r="E59" s="67">
        <v>180</v>
      </c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>
        <v>140</v>
      </c>
      <c r="F61" s="63"/>
    </row>
    <row r="62" spans="1:8">
      <c r="A62" s="66" t="s">
        <v>147</v>
      </c>
      <c r="B62" s="61"/>
      <c r="C62" s="61"/>
      <c r="D62" s="61"/>
      <c r="E62" s="67">
        <v>200</v>
      </c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  <c r="H64" s="115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>
        <v>600</v>
      </c>
      <c r="F65" s="63"/>
    </row>
    <row r="66" spans="1:8">
      <c r="A66" s="66" t="s">
        <v>150</v>
      </c>
      <c r="B66" s="61">
        <v>7</v>
      </c>
      <c r="C66" s="61">
        <v>7</v>
      </c>
      <c r="D66" s="61"/>
      <c r="E66" s="67">
        <v>10</v>
      </c>
      <c r="F66" s="63"/>
    </row>
    <row r="67" spans="1:8">
      <c r="A67" s="66" t="s">
        <v>151</v>
      </c>
      <c r="B67" s="61"/>
      <c r="C67" s="61"/>
      <c r="D67" s="61"/>
      <c r="E67" s="67">
        <v>200</v>
      </c>
      <c r="F67" s="63"/>
    </row>
    <row r="68" spans="1:8">
      <c r="A68" s="66" t="s">
        <v>152</v>
      </c>
      <c r="B68" s="61">
        <v>40</v>
      </c>
      <c r="C68" s="61">
        <v>40</v>
      </c>
      <c r="D68" s="61"/>
      <c r="E68" s="67">
        <v>50</v>
      </c>
      <c r="F68" s="63"/>
    </row>
    <row r="69" spans="1:8">
      <c r="A69" s="66"/>
      <c r="B69" s="61"/>
      <c r="C69" s="61"/>
      <c r="D69" s="61"/>
      <c r="E69" s="67"/>
      <c r="F69" s="63"/>
    </row>
    <row r="70" spans="1:8">
      <c r="A70" s="81" t="s">
        <v>153</v>
      </c>
      <c r="B70" s="61"/>
      <c r="C70" s="61"/>
      <c r="D70" s="61"/>
      <c r="E70" s="67"/>
      <c r="F70" s="63"/>
      <c r="H70" s="116"/>
    </row>
    <row r="71" spans="1:8">
      <c r="A71" s="66" t="s">
        <v>154</v>
      </c>
      <c r="B71" s="61"/>
      <c r="C71" s="61"/>
      <c r="D71" s="61"/>
      <c r="E71" s="67">
        <v>375</v>
      </c>
      <c r="F71" s="63"/>
    </row>
    <row r="72" spans="1:8">
      <c r="A72" s="66" t="s">
        <v>155</v>
      </c>
      <c r="B72" s="61"/>
      <c r="C72" s="61"/>
      <c r="D72" s="61"/>
      <c r="E72" s="67">
        <v>375</v>
      </c>
      <c r="F72" s="63"/>
    </row>
    <row r="73" spans="1:8">
      <c r="A73" s="66" t="s">
        <v>156</v>
      </c>
      <c r="B73" s="61"/>
      <c r="C73" s="61"/>
      <c r="D73" s="61"/>
      <c r="E73" s="67">
        <v>375</v>
      </c>
      <c r="F73" s="63"/>
    </row>
    <row r="74" spans="1:8">
      <c r="A74" s="66" t="s">
        <v>157</v>
      </c>
      <c r="B74" s="61"/>
      <c r="C74" s="61"/>
      <c r="D74" s="61"/>
      <c r="E74" s="67">
        <v>375</v>
      </c>
      <c r="F74" s="63"/>
    </row>
    <row r="75" spans="1:8">
      <c r="A75" s="66" t="s">
        <v>158</v>
      </c>
      <c r="B75" s="61"/>
      <c r="C75" s="61"/>
      <c r="D75" s="61"/>
      <c r="E75" s="67">
        <v>375</v>
      </c>
      <c r="F75" s="63"/>
    </row>
    <row r="76" spans="1:8">
      <c r="A76" s="66" t="s">
        <v>159</v>
      </c>
      <c r="B76" s="61"/>
      <c r="C76" s="61"/>
      <c r="D76" s="61"/>
      <c r="E76" s="67">
        <v>375</v>
      </c>
      <c r="F76" s="63"/>
    </row>
    <row r="77" spans="1:8">
      <c r="A77" s="66" t="s">
        <v>160</v>
      </c>
      <c r="B77" s="61"/>
      <c r="C77" s="61"/>
      <c r="D77" s="61"/>
      <c r="E77" s="67">
        <v>375</v>
      </c>
      <c r="F77" s="63"/>
    </row>
    <row r="78" spans="1:8">
      <c r="A78" s="66" t="s">
        <v>161</v>
      </c>
      <c r="B78" s="61"/>
      <c r="C78" s="61"/>
      <c r="D78" s="61"/>
      <c r="E78" s="67">
        <v>30</v>
      </c>
      <c r="F78" s="63"/>
    </row>
    <row r="79" spans="1:8">
      <c r="A79" s="66" t="s">
        <v>162</v>
      </c>
      <c r="B79" s="61"/>
      <c r="C79" s="61"/>
      <c r="D79" s="61"/>
      <c r="E79" s="67">
        <v>225</v>
      </c>
      <c r="F79" s="63"/>
    </row>
    <row r="80" spans="1:8">
      <c r="A80" s="66" t="s">
        <v>163</v>
      </c>
      <c r="B80" s="61"/>
      <c r="C80" s="61"/>
      <c r="D80" s="61"/>
      <c r="E80" s="67">
        <v>875</v>
      </c>
      <c r="F80" s="63"/>
    </row>
    <row r="81" spans="1:6">
      <c r="A81" s="66" t="s">
        <v>164</v>
      </c>
      <c r="B81" s="61"/>
      <c r="C81" s="61"/>
      <c r="D81" s="61"/>
      <c r="E81" s="67">
        <v>375</v>
      </c>
      <c r="F81" s="63"/>
    </row>
    <row r="82" spans="1:6">
      <c r="A82" s="66" t="s">
        <v>165</v>
      </c>
      <c r="B82" s="61">
        <v>120</v>
      </c>
      <c r="C82" s="61">
        <v>120</v>
      </c>
      <c r="D82" s="61"/>
      <c r="E82" s="67">
        <v>120</v>
      </c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>
        <v>150</v>
      </c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>
        <v>161.26</v>
      </c>
      <c r="C87" s="61">
        <v>134.38</v>
      </c>
      <c r="D87" s="61">
        <v>26.88</v>
      </c>
      <c r="E87" s="67">
        <v>200</v>
      </c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>
        <v>200</v>
      </c>
      <c r="F88" s="63"/>
    </row>
    <row r="89" spans="1:6">
      <c r="A89" s="66" t="s">
        <v>171</v>
      </c>
      <c r="B89" s="61">
        <v>77.95</v>
      </c>
      <c r="C89" s="61">
        <v>64.95</v>
      </c>
      <c r="D89" s="61">
        <v>13</v>
      </c>
      <c r="E89" s="67">
        <v>185</v>
      </c>
      <c r="F89" s="63"/>
    </row>
    <row r="90" spans="1:6">
      <c r="A90" s="66" t="s">
        <v>172</v>
      </c>
      <c r="B90" s="61">
        <v>250</v>
      </c>
      <c r="C90" s="61">
        <v>250</v>
      </c>
      <c r="D90" s="61"/>
      <c r="E90" s="67">
        <v>500</v>
      </c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>
        <v>60</v>
      </c>
      <c r="C92" s="61">
        <v>50</v>
      </c>
      <c r="D92" s="61">
        <v>10</v>
      </c>
      <c r="E92" s="67">
        <v>100</v>
      </c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2112</v>
      </c>
      <c r="C95" s="61">
        <v>1760</v>
      </c>
      <c r="D95" s="61">
        <v>352</v>
      </c>
      <c r="E95" s="67">
        <v>1620</v>
      </c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3375</v>
      </c>
      <c r="C97" s="61">
        <v>3375</v>
      </c>
      <c r="D97" s="61"/>
      <c r="E97" s="67">
        <v>4500</v>
      </c>
      <c r="F97" s="63"/>
    </row>
    <row r="98" spans="1:6">
      <c r="A98" s="66" t="s">
        <v>179</v>
      </c>
      <c r="B98" s="61"/>
      <c r="C98" s="61"/>
      <c r="D98" s="61"/>
      <c r="E98" s="67">
        <v>100</v>
      </c>
      <c r="F98" s="63"/>
    </row>
    <row r="99" spans="1:6">
      <c r="A99" s="66" t="s">
        <v>180</v>
      </c>
      <c r="B99" s="61">
        <v>108.96</v>
      </c>
      <c r="C99" s="61">
        <v>108.96</v>
      </c>
      <c r="D99" s="61"/>
      <c r="E99" s="67">
        <v>300</v>
      </c>
      <c r="F99" s="63"/>
    </row>
    <row r="100" spans="1:6">
      <c r="A100" s="66" t="s">
        <v>239</v>
      </c>
      <c r="B100" s="61">
        <v>688.7</v>
      </c>
      <c r="C100" s="61">
        <v>573.91999999999996</v>
      </c>
      <c r="D100" s="61">
        <v>114.78</v>
      </c>
      <c r="E100" s="67">
        <v>500</v>
      </c>
      <c r="F100" s="63"/>
    </row>
    <row r="101" spans="1:6">
      <c r="A101" s="66" t="s">
        <v>182</v>
      </c>
      <c r="B101" s="61"/>
      <c r="C101" s="61"/>
      <c r="D101" s="61"/>
      <c r="E101" s="67">
        <v>250</v>
      </c>
      <c r="F101" s="63"/>
    </row>
    <row r="102" spans="1:6">
      <c r="A102" s="66" t="s">
        <v>183</v>
      </c>
      <c r="B102" s="61"/>
      <c r="C102" s="61"/>
      <c r="D102" s="61"/>
      <c r="E102" s="67">
        <v>200</v>
      </c>
      <c r="F102" s="63"/>
    </row>
    <row r="103" spans="1:6">
      <c r="A103" s="66" t="s">
        <v>184</v>
      </c>
      <c r="B103" s="61"/>
      <c r="C103" s="61"/>
      <c r="D103" s="61"/>
      <c r="E103" s="67">
        <v>200</v>
      </c>
      <c r="F103" s="63"/>
    </row>
    <row r="104" spans="1:6">
      <c r="A104" s="66" t="s">
        <v>185</v>
      </c>
      <c r="B104" s="61"/>
      <c r="C104" s="61"/>
      <c r="D104" s="61"/>
      <c r="E104" s="67">
        <v>100</v>
      </c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>
        <v>254.4</v>
      </c>
      <c r="C107" s="61">
        <v>254.4</v>
      </c>
      <c r="D107" s="61"/>
      <c r="E107" s="67">
        <v>250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>
        <v>38</v>
      </c>
      <c r="C111" s="61">
        <v>38</v>
      </c>
      <c r="D111" s="61"/>
      <c r="E111" s="67">
        <v>100</v>
      </c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240</v>
      </c>
      <c r="B113" s="61">
        <v>291</v>
      </c>
      <c r="C113" s="61">
        <v>242.5</v>
      </c>
      <c r="D113" s="61">
        <v>48.5</v>
      </c>
      <c r="E113" s="67">
        <v>170</v>
      </c>
      <c r="F113" s="63"/>
    </row>
    <row r="114" spans="1:6">
      <c r="A114" s="66" t="s">
        <v>31</v>
      </c>
      <c r="B114" s="61">
        <v>616.79</v>
      </c>
      <c r="C114" s="61">
        <v>616.79</v>
      </c>
      <c r="D114" s="61"/>
      <c r="E114" s="67">
        <v>200</v>
      </c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>
        <v>100</v>
      </c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281</v>
      </c>
      <c r="B121" s="61">
        <v>90.68</v>
      </c>
      <c r="C121" s="61">
        <v>75.569999999999993</v>
      </c>
      <c r="D121" s="61">
        <v>15.11</v>
      </c>
      <c r="E121" s="67"/>
      <c r="F121" s="63"/>
    </row>
    <row r="122" spans="1:6">
      <c r="A122" s="66" t="s">
        <v>195</v>
      </c>
      <c r="B122" s="61"/>
      <c r="C122" s="61"/>
      <c r="D122" s="61"/>
      <c r="E122" s="67"/>
      <c r="F122" s="63"/>
    </row>
    <row r="123" spans="1:6">
      <c r="A123" s="66" t="s">
        <v>15</v>
      </c>
      <c r="B123" s="61"/>
      <c r="C123" s="61"/>
      <c r="D123" s="61"/>
      <c r="E123" s="67"/>
      <c r="F123" s="63"/>
    </row>
    <row r="124" spans="1:6">
      <c r="A124" s="66" t="s">
        <v>197</v>
      </c>
      <c r="B124" s="61"/>
      <c r="C124" s="61"/>
      <c r="D124" s="61"/>
      <c r="E124" s="67">
        <v>100</v>
      </c>
      <c r="F124" s="63"/>
    </row>
    <row r="125" spans="1:6">
      <c r="A125" s="66" t="s">
        <v>198</v>
      </c>
      <c r="B125" s="61"/>
      <c r="C125" s="61" t="s">
        <v>220</v>
      </c>
      <c r="D125" s="61"/>
      <c r="E125" s="67">
        <v>50</v>
      </c>
      <c r="F125" s="63"/>
    </row>
    <row r="126" spans="1:6">
      <c r="A126" s="66" t="s">
        <v>199</v>
      </c>
      <c r="B126" s="61"/>
      <c r="C126" s="61"/>
      <c r="D126" s="61"/>
      <c r="E126" s="67">
        <v>150</v>
      </c>
      <c r="F126" s="63"/>
    </row>
    <row r="127" spans="1:6">
      <c r="A127" s="66" t="s">
        <v>200</v>
      </c>
      <c r="B127" s="61"/>
      <c r="C127" s="61"/>
      <c r="D127" s="61"/>
      <c r="E127" s="67">
        <v>1000</v>
      </c>
      <c r="F127" s="63"/>
    </row>
    <row r="128" spans="1:6">
      <c r="A128" s="66" t="s">
        <v>201</v>
      </c>
      <c r="B128" s="61"/>
      <c r="C128" s="61"/>
      <c r="D128" s="61"/>
      <c r="E128" s="67"/>
      <c r="F128" s="63"/>
    </row>
    <row r="129" spans="1:6">
      <c r="A129" s="66" t="s">
        <v>202</v>
      </c>
      <c r="B129" s="61">
        <v>460</v>
      </c>
      <c r="C129" s="61">
        <v>460</v>
      </c>
      <c r="D129" s="61"/>
      <c r="E129" s="67"/>
      <c r="F129" s="63"/>
    </row>
    <row r="130" spans="1:6">
      <c r="A130" s="66" t="s">
        <v>203</v>
      </c>
      <c r="B130" s="61"/>
      <c r="C130" s="61"/>
      <c r="D130" s="61"/>
      <c r="E130" s="67"/>
      <c r="F130" s="63"/>
    </row>
    <row r="131" spans="1:6">
      <c r="A131" s="66" t="s">
        <v>213</v>
      </c>
      <c r="B131" s="61">
        <v>1161.6300000000001</v>
      </c>
      <c r="C131" s="61">
        <v>1000.46</v>
      </c>
      <c r="D131" s="61">
        <v>161.16999999999999</v>
      </c>
      <c r="E131" s="67">
        <v>600</v>
      </c>
      <c r="F131" s="63"/>
    </row>
    <row r="132" spans="1:6">
      <c r="A132" s="66" t="s">
        <v>106</v>
      </c>
      <c r="B132" s="61"/>
      <c r="C132" s="61"/>
      <c r="D132" s="61"/>
      <c r="E132" s="67"/>
      <c r="F132" s="63"/>
    </row>
    <row r="133" spans="1:6">
      <c r="A133" s="66" t="s">
        <v>204</v>
      </c>
      <c r="B133" s="61"/>
      <c r="C133" s="61"/>
      <c r="D133" s="61"/>
      <c r="E133" s="67"/>
      <c r="F133" s="63"/>
    </row>
    <row r="134" spans="1:6">
      <c r="A134" s="66" t="s">
        <v>241</v>
      </c>
      <c r="B134" s="61"/>
      <c r="C134" s="61"/>
      <c r="D134" s="61"/>
      <c r="E134" s="67">
        <v>3000</v>
      </c>
      <c r="F134" s="63"/>
    </row>
    <row r="135" spans="1:6">
      <c r="A135" s="66" t="s">
        <v>205</v>
      </c>
      <c r="B135" s="61"/>
      <c r="C135" s="61"/>
      <c r="D135" s="61"/>
      <c r="E135" s="67">
        <v>100</v>
      </c>
      <c r="F135" s="63"/>
    </row>
    <row r="136" spans="1:6">
      <c r="A136" s="66" t="s">
        <v>206</v>
      </c>
      <c r="B136" s="61"/>
      <c r="C136" s="61"/>
      <c r="D136" s="61"/>
      <c r="E136" s="67"/>
      <c r="F136" s="63"/>
    </row>
    <row r="137" spans="1:6">
      <c r="A137" s="66" t="s">
        <v>112</v>
      </c>
      <c r="B137" s="61"/>
      <c r="C137" s="61"/>
      <c r="D137" s="61"/>
      <c r="E137" s="67"/>
      <c r="F137" s="63"/>
    </row>
    <row r="138" spans="1:6">
      <c r="A138" s="66" t="s">
        <v>207</v>
      </c>
      <c r="B138" s="61"/>
      <c r="C138" s="61"/>
      <c r="D138" s="61"/>
      <c r="E138" s="67">
        <v>100</v>
      </c>
      <c r="F138" s="63"/>
    </row>
    <row r="139" spans="1:6">
      <c r="A139" s="66" t="s">
        <v>208</v>
      </c>
      <c r="B139" s="61"/>
      <c r="C139" s="61"/>
      <c r="D139" s="61"/>
      <c r="E139" s="67">
        <v>100</v>
      </c>
      <c r="F139" s="63"/>
    </row>
    <row r="140" spans="1:6">
      <c r="A140" s="66" t="s">
        <v>209</v>
      </c>
      <c r="B140" s="61"/>
      <c r="C140" s="61"/>
      <c r="D140" s="61"/>
      <c r="E140" s="67"/>
      <c r="F140" s="63"/>
    </row>
    <row r="141" spans="1:6">
      <c r="A141" s="66" t="s">
        <v>210</v>
      </c>
      <c r="B141" s="61"/>
      <c r="C141" s="61"/>
      <c r="D141" s="61"/>
      <c r="E141" s="117">
        <v>100</v>
      </c>
      <c r="F141" s="63"/>
    </row>
    <row r="142" spans="1:6">
      <c r="A142" s="66"/>
      <c r="B142" s="61"/>
      <c r="C142" s="61"/>
      <c r="D142" s="61"/>
      <c r="F142" s="63"/>
    </row>
    <row r="143" spans="1:6">
      <c r="A143" s="66" t="s">
        <v>219</v>
      </c>
      <c r="B143" s="118">
        <f>SUM(B40:B141)</f>
        <v>22521.270000000004</v>
      </c>
      <c r="C143" s="118">
        <f>SUM(C40:C141)</f>
        <v>20901.64</v>
      </c>
      <c r="D143" s="118">
        <f>SUM(D40:D141)</f>
        <v>1619.6299999999999</v>
      </c>
      <c r="E143" s="118">
        <f>SUM(E40:E141)</f>
        <v>40660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AC00-C459-4AC7-AF87-3776E99EE46E}">
  <dimension ref="A1:F44"/>
  <sheetViews>
    <sheetView workbookViewId="0"/>
  </sheetViews>
  <sheetFormatPr defaultRowHeight="14.4"/>
  <cols>
    <col min="1" max="1" width="50.109375" customWidth="1"/>
    <col min="2" max="2" width="12.109375" customWidth="1"/>
    <col min="3" max="3" width="13.5546875" customWidth="1"/>
  </cols>
  <sheetData>
    <row r="1" spans="1:3">
      <c r="A1" s="1" t="s">
        <v>34</v>
      </c>
      <c r="B1" s="2"/>
    </row>
    <row r="2" spans="1:3">
      <c r="A2" s="3">
        <v>45170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123</v>
      </c>
      <c r="B4" s="8">
        <v>20330</v>
      </c>
      <c r="C4" s="9" t="s">
        <v>61</v>
      </c>
    </row>
    <row r="5" spans="1:3">
      <c r="A5" s="10"/>
      <c r="B5" s="52">
        <f>SUM(B4:B4)</f>
        <v>20330</v>
      </c>
      <c r="C5" s="9"/>
    </row>
    <row r="6" spans="1:3">
      <c r="A6" s="12"/>
      <c r="B6" s="13"/>
      <c r="C6" s="14"/>
    </row>
    <row r="7" spans="1:3">
      <c r="A7" s="15" t="s">
        <v>4</v>
      </c>
      <c r="B7" s="16"/>
      <c r="C7" s="17"/>
    </row>
    <row r="8" spans="1:3">
      <c r="A8" s="17" t="s">
        <v>285</v>
      </c>
      <c r="B8" s="16">
        <v>77.67</v>
      </c>
      <c r="C8" s="17" t="s">
        <v>37</v>
      </c>
    </row>
    <row r="9" spans="1:3">
      <c r="A9" s="17" t="s">
        <v>73</v>
      </c>
      <c r="B9" s="18">
        <v>1151.1199999999999</v>
      </c>
      <c r="C9" s="17" t="s">
        <v>61</v>
      </c>
    </row>
    <row r="10" spans="1:3">
      <c r="A10" s="17" t="s">
        <v>74</v>
      </c>
      <c r="B10" s="18">
        <v>12.6</v>
      </c>
      <c r="C10" s="17" t="s">
        <v>61</v>
      </c>
    </row>
    <row r="11" spans="1:3">
      <c r="A11" s="19" t="s">
        <v>75</v>
      </c>
      <c r="B11" s="18">
        <v>35</v>
      </c>
      <c r="C11" s="9" t="s">
        <v>61</v>
      </c>
    </row>
    <row r="12" spans="1:3">
      <c r="A12" s="19" t="s">
        <v>283</v>
      </c>
      <c r="B12" s="18">
        <v>15.59</v>
      </c>
      <c r="C12" s="9" t="s">
        <v>61</v>
      </c>
    </row>
    <row r="13" spans="1:3">
      <c r="A13" s="19" t="s">
        <v>288</v>
      </c>
      <c r="B13" s="18">
        <v>319.58</v>
      </c>
      <c r="C13" s="9" t="s">
        <v>61</v>
      </c>
    </row>
    <row r="14" spans="1:3">
      <c r="A14" s="19" t="s">
        <v>284</v>
      </c>
      <c r="B14" s="18">
        <v>750</v>
      </c>
      <c r="C14" s="9" t="s">
        <v>61</v>
      </c>
    </row>
    <row r="15" spans="1:3" ht="15" thickBot="1">
      <c r="A15" s="19"/>
      <c r="B15" s="53">
        <f>SUM(B8:B14)</f>
        <v>2361.5599999999995</v>
      </c>
      <c r="C15" s="9"/>
    </row>
    <row r="16" spans="1:3" ht="15" thickBot="1">
      <c r="A16" s="20" t="s">
        <v>289</v>
      </c>
      <c r="B16" s="21"/>
      <c r="C16" s="22"/>
    </row>
    <row r="17" spans="1:5" ht="15" thickBot="1">
      <c r="A17" s="23" t="s">
        <v>10</v>
      </c>
      <c r="B17" s="135">
        <v>51080.39</v>
      </c>
      <c r="C17" s="22"/>
    </row>
    <row r="18" spans="1:5" ht="15" thickBot="1">
      <c r="A18" s="25" t="s">
        <v>11</v>
      </c>
      <c r="B18" s="135">
        <v>2225.37</v>
      </c>
      <c r="C18" s="22"/>
    </row>
    <row r="19" spans="1:5" ht="15" thickBot="1">
      <c r="A19" s="27" t="s">
        <v>12</v>
      </c>
      <c r="B19" s="28">
        <f>SUM(B17:B18)</f>
        <v>53305.760000000002</v>
      </c>
      <c r="C19" s="22"/>
    </row>
    <row r="20" spans="1:5" ht="15" thickBot="1">
      <c r="A20" s="27"/>
      <c r="B20" s="57"/>
      <c r="C20" s="22"/>
    </row>
    <row r="21" spans="1:5" ht="15" thickBot="1">
      <c r="A21" s="29" t="s">
        <v>56</v>
      </c>
      <c r="C21" s="22"/>
    </row>
    <row r="22" spans="1:5" ht="15" thickBot="1">
      <c r="A22" s="30" t="s">
        <v>13</v>
      </c>
      <c r="B22" s="31">
        <v>79785.84</v>
      </c>
      <c r="C22" s="22"/>
    </row>
    <row r="23" spans="1:5" ht="15" thickBot="1">
      <c r="A23" s="32"/>
      <c r="B23" s="33"/>
      <c r="C23" s="34"/>
    </row>
    <row r="24" spans="1:5">
      <c r="A24" s="35" t="s">
        <v>14</v>
      </c>
      <c r="B24" s="36"/>
      <c r="C24" s="34"/>
    </row>
    <row r="25" spans="1:5">
      <c r="A25" s="37" t="s">
        <v>15</v>
      </c>
      <c r="B25" s="38">
        <v>1254.26</v>
      </c>
      <c r="C25" s="34"/>
    </row>
    <row r="26" spans="1:5">
      <c r="A26" s="39" t="s">
        <v>16</v>
      </c>
      <c r="B26" s="40">
        <v>12482.69</v>
      </c>
      <c r="C26" s="34"/>
    </row>
    <row r="27" spans="1:5">
      <c r="A27" s="39" t="s">
        <v>17</v>
      </c>
      <c r="B27" s="40">
        <v>10265.98</v>
      </c>
      <c r="C27" s="34"/>
    </row>
    <row r="28" spans="1:5">
      <c r="A28" s="37" t="s">
        <v>18</v>
      </c>
      <c r="B28" s="41">
        <v>757.5</v>
      </c>
      <c r="C28" s="42"/>
    </row>
    <row r="29" spans="1:5">
      <c r="A29" s="39" t="s">
        <v>19</v>
      </c>
      <c r="B29" s="43">
        <v>533.09</v>
      </c>
      <c r="C29" s="42"/>
    </row>
    <row r="30" spans="1:5">
      <c r="A30" s="37" t="s">
        <v>20</v>
      </c>
      <c r="B30" s="43">
        <v>1062.67</v>
      </c>
      <c r="C30" s="42"/>
    </row>
    <row r="31" spans="1:5">
      <c r="A31" s="37" t="s">
        <v>21</v>
      </c>
      <c r="B31" s="133">
        <v>3964.58</v>
      </c>
      <c r="C31" s="268" t="s">
        <v>250</v>
      </c>
      <c r="D31" s="269"/>
      <c r="E31" s="269"/>
    </row>
    <row r="32" spans="1:5">
      <c r="A32" s="37" t="s">
        <v>22</v>
      </c>
      <c r="B32" s="43">
        <v>54.72</v>
      </c>
      <c r="C32" s="42"/>
    </row>
    <row r="33" spans="1:6">
      <c r="A33" s="37" t="s">
        <v>23</v>
      </c>
      <c r="B33" s="43">
        <v>6.08</v>
      </c>
      <c r="C33" s="42"/>
    </row>
    <row r="34" spans="1:6">
      <c r="A34" s="37" t="s">
        <v>24</v>
      </c>
      <c r="B34" s="43">
        <v>400</v>
      </c>
      <c r="C34" s="42"/>
    </row>
    <row r="35" spans="1:6">
      <c r="A35" s="37" t="s">
        <v>25</v>
      </c>
      <c r="B35" s="43">
        <v>524.62</v>
      </c>
      <c r="C35" s="42"/>
    </row>
    <row r="36" spans="1:6">
      <c r="A36" s="37" t="s">
        <v>26</v>
      </c>
      <c r="B36" s="43">
        <v>1000</v>
      </c>
      <c r="C36" s="42"/>
    </row>
    <row r="37" spans="1:6">
      <c r="A37" s="37" t="s">
        <v>27</v>
      </c>
      <c r="B37" s="43">
        <v>115.45</v>
      </c>
      <c r="C37" s="42"/>
    </row>
    <row r="38" spans="1:6">
      <c r="A38" s="37" t="s">
        <v>28</v>
      </c>
      <c r="B38" s="43">
        <v>2479.84</v>
      </c>
      <c r="C38" s="42"/>
    </row>
    <row r="39" spans="1:6">
      <c r="A39" s="37" t="s">
        <v>29</v>
      </c>
      <c r="B39" s="43">
        <v>0</v>
      </c>
      <c r="C39" s="42"/>
    </row>
    <row r="40" spans="1:6">
      <c r="A40" s="37" t="s">
        <v>30</v>
      </c>
      <c r="B40" s="44">
        <v>660</v>
      </c>
      <c r="C40" s="42"/>
    </row>
    <row r="41" spans="1:6" ht="15" thickBot="1">
      <c r="A41" s="19" t="s">
        <v>31</v>
      </c>
      <c r="B41" s="45">
        <v>401.94</v>
      </c>
      <c r="C41" s="268"/>
      <c r="D41" s="269"/>
      <c r="E41" s="269"/>
      <c r="F41" s="269"/>
    </row>
    <row r="42" spans="1:6" ht="15" thickBot="1">
      <c r="A42" s="47" t="s">
        <v>33</v>
      </c>
      <c r="B42" s="48">
        <v>28034.26</v>
      </c>
      <c r="C42" s="42"/>
    </row>
    <row r="43" spans="1:6">
      <c r="A43" s="1" t="s">
        <v>286</v>
      </c>
      <c r="B43" s="49"/>
      <c r="C43" s="42"/>
    </row>
    <row r="44" spans="1:6">
      <c r="A44" s="1" t="s">
        <v>287</v>
      </c>
    </row>
  </sheetData>
  <mergeCells count="2">
    <mergeCell ref="C31:E31"/>
    <mergeCell ref="C41:F4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32C1-6420-4E33-8362-E34C1C1226FD}">
  <dimension ref="A1:H143"/>
  <sheetViews>
    <sheetView topLeftCell="A31" workbookViewId="0">
      <selection activeCell="B40" sqref="B40:E143"/>
    </sheetView>
  </sheetViews>
  <sheetFormatPr defaultRowHeight="14.4"/>
  <cols>
    <col min="1" max="1" width="23" customWidth="1"/>
    <col min="2" max="2" width="10" customWidth="1"/>
    <col min="3" max="3" width="10.33203125" customWidth="1"/>
    <col min="5" max="5" width="10.109375" customWidth="1"/>
    <col min="6" max="6" width="2" customWidth="1"/>
    <col min="8" max="8" width="10.88671875" customWidth="1"/>
  </cols>
  <sheetData>
    <row r="1" spans="1:8" ht="15" thickBot="1">
      <c r="A1" s="58" t="s">
        <v>290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289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253.49</v>
      </c>
      <c r="C4" s="61"/>
      <c r="D4" s="61"/>
      <c r="E4" s="67"/>
      <c r="F4" s="63"/>
      <c r="G4" s="70" t="s">
        <v>83</v>
      </c>
      <c r="H4" s="71">
        <v>51080.39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SUM(H35+H42)</f>
        <v>2410.9700000000003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/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48669.42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9.3000000000000007</v>
      </c>
      <c r="C9" s="61"/>
      <c r="D9" s="61"/>
      <c r="E9" s="67"/>
      <c r="F9" s="63"/>
      <c r="G9" s="70" t="s">
        <v>91</v>
      </c>
      <c r="H9" s="71">
        <v>2225.37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130680.63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>
        <v>33.32</v>
      </c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49214.75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49214.75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SUM(B143)</f>
        <v>24867.24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24867.24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8554.75</v>
      </c>
      <c r="C30" s="61"/>
      <c r="D30" s="61"/>
      <c r="E30" s="94"/>
      <c r="F30" s="63"/>
      <c r="G30" s="95" t="s">
        <v>119</v>
      </c>
      <c r="H30" s="96">
        <f>SUM(H18+H23-H28)</f>
        <v>130680.62999999999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>
        <v>20330</v>
      </c>
      <c r="C33" s="61"/>
      <c r="D33" s="61"/>
      <c r="E33" s="100"/>
      <c r="F33" s="63"/>
      <c r="G33" s="101" t="s">
        <v>129</v>
      </c>
      <c r="H33" s="105"/>
    </row>
    <row r="34" spans="1:8">
      <c r="A34" s="66" t="s">
        <v>124</v>
      </c>
      <c r="B34" s="61"/>
      <c r="C34" s="61"/>
      <c r="D34" s="61"/>
      <c r="E34" s="100"/>
      <c r="F34" s="63"/>
      <c r="G34" s="108">
        <v>2240</v>
      </c>
      <c r="H34" s="112">
        <v>65</v>
      </c>
    </row>
    <row r="35" spans="1:8">
      <c r="A35" s="66" t="s">
        <v>125</v>
      </c>
      <c r="B35" s="61"/>
      <c r="C35" s="61"/>
      <c r="D35" s="61"/>
      <c r="E35" s="100"/>
      <c r="F35" s="63"/>
      <c r="G35" s="111"/>
      <c r="H35" s="119">
        <f>SUM(H34)</f>
        <v>65</v>
      </c>
    </row>
    <row r="36" spans="1:8">
      <c r="A36" s="92" t="s">
        <v>107</v>
      </c>
      <c r="B36" s="93">
        <f>SUM(B30:B33)</f>
        <v>49214.75</v>
      </c>
      <c r="C36" s="61"/>
      <c r="D36" s="61"/>
      <c r="E36" s="100"/>
      <c r="F36" s="63"/>
      <c r="G36" s="101"/>
      <c r="H36" s="128"/>
    </row>
    <row r="37" spans="1:8">
      <c r="A37" s="66"/>
      <c r="B37" s="61"/>
      <c r="C37" s="61"/>
      <c r="D37" s="61"/>
      <c r="E37" s="100"/>
      <c r="F37" s="63"/>
      <c r="G37" s="108" t="s">
        <v>135</v>
      </c>
      <c r="H37" s="109"/>
    </row>
    <row r="38" spans="1:8">
      <c r="A38" s="60" t="s">
        <v>126</v>
      </c>
      <c r="B38" s="61"/>
      <c r="C38" s="61"/>
      <c r="D38" s="61"/>
      <c r="E38" s="103"/>
      <c r="F38" s="63"/>
      <c r="G38" s="113">
        <v>2245</v>
      </c>
      <c r="H38" s="131">
        <v>77.67</v>
      </c>
    </row>
    <row r="39" spans="1:8">
      <c r="A39" s="81" t="s">
        <v>127</v>
      </c>
      <c r="B39" s="104"/>
      <c r="C39" s="104"/>
      <c r="D39" s="104"/>
      <c r="E39" s="103"/>
      <c r="F39" s="63"/>
      <c r="G39" s="113">
        <v>2246</v>
      </c>
      <c r="H39" s="131">
        <v>1198.72</v>
      </c>
    </row>
    <row r="40" spans="1:8">
      <c r="A40" s="66" t="s">
        <v>128</v>
      </c>
      <c r="B40" s="61">
        <v>120.8</v>
      </c>
      <c r="C40" s="61">
        <v>120.8</v>
      </c>
      <c r="D40" s="61"/>
      <c r="E40" s="67">
        <v>750</v>
      </c>
      <c r="F40" s="63"/>
      <c r="G40" s="108">
        <v>2247</v>
      </c>
      <c r="H40" s="136">
        <v>319.58</v>
      </c>
    </row>
    <row r="41" spans="1:8">
      <c r="A41" s="66" t="s">
        <v>130</v>
      </c>
      <c r="B41" s="61">
        <v>6906.32</v>
      </c>
      <c r="C41" s="61">
        <v>6906.32</v>
      </c>
      <c r="D41" s="61"/>
      <c r="E41" s="67">
        <v>14500</v>
      </c>
      <c r="F41" s="63"/>
      <c r="G41" s="130">
        <v>2248</v>
      </c>
      <c r="H41" s="131">
        <v>750</v>
      </c>
    </row>
    <row r="42" spans="1:8">
      <c r="A42" s="66" t="s">
        <v>131</v>
      </c>
      <c r="B42" s="61">
        <v>210</v>
      </c>
      <c r="C42" s="61">
        <v>210</v>
      </c>
      <c r="D42" s="61"/>
      <c r="E42" s="67">
        <v>420</v>
      </c>
      <c r="F42" s="63"/>
      <c r="G42" s="111"/>
      <c r="H42" s="140">
        <f>SUM(H38:H41)</f>
        <v>2345.9700000000003</v>
      </c>
    </row>
    <row r="43" spans="1:8">
      <c r="A43" s="66" t="s">
        <v>132</v>
      </c>
      <c r="B43" s="61">
        <v>69.599999999999994</v>
      </c>
      <c r="C43" s="61">
        <v>58</v>
      </c>
      <c r="D43" s="61">
        <v>11.6</v>
      </c>
      <c r="E43" s="67">
        <v>150</v>
      </c>
      <c r="F43" s="63"/>
      <c r="G43" s="113"/>
      <c r="H43" s="137"/>
    </row>
    <row r="44" spans="1:8">
      <c r="A44" s="66"/>
      <c r="B44" s="61"/>
      <c r="C44" s="61"/>
      <c r="D44" s="61"/>
      <c r="E44" s="67"/>
      <c r="F44" s="63"/>
      <c r="G44" s="108"/>
      <c r="H44" s="137"/>
    </row>
    <row r="45" spans="1:8">
      <c r="A45" s="81" t="s">
        <v>133</v>
      </c>
      <c r="B45" s="61"/>
      <c r="C45" s="61"/>
      <c r="D45" s="61"/>
      <c r="E45" s="67"/>
      <c r="F45" s="63"/>
      <c r="G45" s="111"/>
      <c r="H45" s="138"/>
    </row>
    <row r="46" spans="1:8">
      <c r="A46" s="66" t="s">
        <v>134</v>
      </c>
      <c r="B46" s="61">
        <v>37.799999999999997</v>
      </c>
      <c r="C46" s="61">
        <v>37.799999999999997</v>
      </c>
      <c r="D46" s="61"/>
      <c r="E46" s="67">
        <v>300</v>
      </c>
      <c r="F46" s="63"/>
      <c r="G46" s="111"/>
      <c r="H46" s="131"/>
    </row>
    <row r="47" spans="1:8">
      <c r="A47" s="66" t="s">
        <v>136</v>
      </c>
      <c r="B47" s="61">
        <v>550.79999999999995</v>
      </c>
      <c r="C47" s="61">
        <v>459</v>
      </c>
      <c r="D47" s="61">
        <v>91.8</v>
      </c>
      <c r="E47" s="67">
        <v>400</v>
      </c>
      <c r="F47" s="63"/>
      <c r="G47" s="113"/>
      <c r="H47" s="139"/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/>
      <c r="H48" s="112"/>
    </row>
    <row r="49" spans="1:8">
      <c r="A49" s="66"/>
      <c r="B49" s="61"/>
      <c r="C49" s="61"/>
      <c r="D49" s="61"/>
      <c r="E49" s="67"/>
      <c r="F49" s="63"/>
      <c r="G49" s="113"/>
      <c r="H49" s="112"/>
    </row>
    <row r="50" spans="1:8">
      <c r="A50" s="66"/>
      <c r="B50" s="61"/>
      <c r="C50" s="61"/>
      <c r="D50" s="61"/>
      <c r="E50" s="67"/>
      <c r="F50" s="63"/>
      <c r="G50" s="113"/>
      <c r="H50" s="112"/>
    </row>
    <row r="51" spans="1:8">
      <c r="A51" s="81" t="s">
        <v>137</v>
      </c>
      <c r="B51" s="61"/>
      <c r="C51" s="61"/>
      <c r="D51" s="61"/>
      <c r="E51" s="67"/>
      <c r="F51" s="63"/>
      <c r="H51" s="112"/>
    </row>
    <row r="52" spans="1:8">
      <c r="A52" s="66" t="s">
        <v>138</v>
      </c>
      <c r="B52" s="61">
        <v>150</v>
      </c>
      <c r="C52" s="61">
        <v>150</v>
      </c>
      <c r="D52" s="61"/>
      <c r="E52" s="67">
        <v>175</v>
      </c>
      <c r="F52" s="63"/>
      <c r="G52" s="113"/>
      <c r="H52" s="139"/>
    </row>
    <row r="53" spans="1:8">
      <c r="A53" s="66" t="s">
        <v>139</v>
      </c>
      <c r="B53" s="61"/>
      <c r="C53" s="61"/>
      <c r="D53" s="61"/>
      <c r="E53" s="67">
        <v>260</v>
      </c>
      <c r="F53" s="63"/>
      <c r="G53" s="113"/>
      <c r="H53" s="109"/>
    </row>
    <row r="54" spans="1:8">
      <c r="A54" s="66"/>
      <c r="B54" s="61"/>
      <c r="C54" s="61"/>
      <c r="D54" s="61"/>
      <c r="E54" s="67"/>
      <c r="F54" s="63"/>
      <c r="G54" s="113"/>
      <c r="H54" s="109"/>
    </row>
    <row r="55" spans="1:8">
      <c r="A55" s="81" t="s">
        <v>140</v>
      </c>
      <c r="B55" s="61"/>
      <c r="C55" s="61"/>
      <c r="D55" s="61"/>
      <c r="E55" s="67"/>
      <c r="F55" s="63"/>
      <c r="G55" s="113"/>
      <c r="H55" s="109"/>
    </row>
    <row r="56" spans="1:8">
      <c r="A56" s="66" t="s">
        <v>141</v>
      </c>
      <c r="B56" s="61">
        <v>639.16</v>
      </c>
      <c r="C56" s="61">
        <v>639.16</v>
      </c>
      <c r="D56" s="61"/>
      <c r="E56" s="67">
        <v>1750</v>
      </c>
      <c r="F56" s="63"/>
      <c r="G56" s="114"/>
      <c r="H56" s="115"/>
    </row>
    <row r="57" spans="1:8">
      <c r="A57" s="66" t="s">
        <v>142</v>
      </c>
      <c r="B57" s="61">
        <v>499.2</v>
      </c>
      <c r="C57" s="61">
        <v>499.2</v>
      </c>
      <c r="D57" s="61"/>
      <c r="E57" s="67">
        <v>600</v>
      </c>
      <c r="F57" s="63"/>
    </row>
    <row r="58" spans="1:8">
      <c r="A58" s="66" t="s">
        <v>143</v>
      </c>
      <c r="B58" s="61"/>
      <c r="C58" s="61"/>
      <c r="D58" s="61"/>
      <c r="E58" s="67">
        <v>500</v>
      </c>
      <c r="F58" s="63"/>
    </row>
    <row r="59" spans="1:8">
      <c r="A59" s="66" t="s">
        <v>144</v>
      </c>
      <c r="B59" s="61">
        <v>65</v>
      </c>
      <c r="C59" s="61">
        <v>65</v>
      </c>
      <c r="D59" s="61"/>
      <c r="E59" s="67">
        <v>180</v>
      </c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>
        <v>140</v>
      </c>
      <c r="F61" s="63"/>
    </row>
    <row r="62" spans="1:8">
      <c r="A62" s="66" t="s">
        <v>147</v>
      </c>
      <c r="B62" s="61"/>
      <c r="C62" s="61"/>
      <c r="D62" s="61"/>
      <c r="E62" s="67">
        <v>200</v>
      </c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  <c r="H64" s="115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>
        <v>600</v>
      </c>
      <c r="F65" s="63"/>
    </row>
    <row r="66" spans="1:8">
      <c r="A66" s="66" t="s">
        <v>150</v>
      </c>
      <c r="B66" s="61">
        <v>7</v>
      </c>
      <c r="C66" s="61">
        <v>7</v>
      </c>
      <c r="D66" s="61"/>
      <c r="E66" s="67">
        <v>10</v>
      </c>
      <c r="F66" s="63"/>
    </row>
    <row r="67" spans="1:8">
      <c r="A67" s="66" t="s">
        <v>151</v>
      </c>
      <c r="B67" s="61"/>
      <c r="C67" s="61"/>
      <c r="D67" s="61"/>
      <c r="E67" s="67">
        <v>200</v>
      </c>
      <c r="F67" s="63"/>
    </row>
    <row r="68" spans="1:8">
      <c r="A68" s="66" t="s">
        <v>152</v>
      </c>
      <c r="B68" s="61">
        <v>40</v>
      </c>
      <c r="C68" s="61">
        <v>40</v>
      </c>
      <c r="D68" s="61"/>
      <c r="E68" s="67">
        <v>50</v>
      </c>
      <c r="F68" s="63"/>
    </row>
    <row r="69" spans="1:8">
      <c r="A69" s="66"/>
      <c r="B69" s="61"/>
      <c r="C69" s="61"/>
      <c r="D69" s="61"/>
      <c r="E69" s="67"/>
      <c r="F69" s="63"/>
    </row>
    <row r="70" spans="1:8">
      <c r="A70" s="81" t="s">
        <v>153</v>
      </c>
      <c r="B70" s="61"/>
      <c r="C70" s="61"/>
      <c r="D70" s="61"/>
      <c r="E70" s="67"/>
      <c r="F70" s="63"/>
      <c r="H70" s="116"/>
    </row>
    <row r="71" spans="1:8">
      <c r="A71" s="66" t="s">
        <v>154</v>
      </c>
      <c r="B71" s="61"/>
      <c r="C71" s="61"/>
      <c r="D71" s="61"/>
      <c r="E71" s="67">
        <v>375</v>
      </c>
      <c r="F71" s="63"/>
    </row>
    <row r="72" spans="1:8">
      <c r="A72" s="66" t="s">
        <v>155</v>
      </c>
      <c r="B72" s="61"/>
      <c r="C72" s="61"/>
      <c r="D72" s="61"/>
      <c r="E72" s="67">
        <v>375</v>
      </c>
      <c r="F72" s="63"/>
    </row>
    <row r="73" spans="1:8">
      <c r="A73" s="66" t="s">
        <v>156</v>
      </c>
      <c r="B73" s="61"/>
      <c r="C73" s="61"/>
      <c r="D73" s="61"/>
      <c r="E73" s="67">
        <v>375</v>
      </c>
      <c r="F73" s="63"/>
    </row>
    <row r="74" spans="1:8">
      <c r="A74" s="66" t="s">
        <v>157</v>
      </c>
      <c r="B74" s="61"/>
      <c r="C74" s="61"/>
      <c r="D74" s="61"/>
      <c r="E74" s="67">
        <v>375</v>
      </c>
      <c r="F74" s="63"/>
    </row>
    <row r="75" spans="1:8">
      <c r="A75" s="66" t="s">
        <v>158</v>
      </c>
      <c r="B75" s="61"/>
      <c r="C75" s="61"/>
      <c r="D75" s="61"/>
      <c r="E75" s="67">
        <v>375</v>
      </c>
      <c r="F75" s="63"/>
    </row>
    <row r="76" spans="1:8">
      <c r="A76" s="66" t="s">
        <v>159</v>
      </c>
      <c r="B76" s="61"/>
      <c r="C76" s="61"/>
      <c r="D76" s="61"/>
      <c r="E76" s="67">
        <v>375</v>
      </c>
      <c r="F76" s="63"/>
    </row>
    <row r="77" spans="1:8">
      <c r="A77" s="66" t="s">
        <v>160</v>
      </c>
      <c r="B77" s="61"/>
      <c r="C77" s="61"/>
      <c r="D77" s="61"/>
      <c r="E77" s="67">
        <v>375</v>
      </c>
      <c r="F77" s="63"/>
    </row>
    <row r="78" spans="1:8">
      <c r="A78" s="66" t="s">
        <v>161</v>
      </c>
      <c r="B78" s="61"/>
      <c r="C78" s="61"/>
      <c r="D78" s="61"/>
      <c r="E78" s="67">
        <v>30</v>
      </c>
      <c r="F78" s="63"/>
    </row>
    <row r="79" spans="1:8">
      <c r="A79" s="66" t="s">
        <v>162</v>
      </c>
      <c r="B79" s="61"/>
      <c r="C79" s="61"/>
      <c r="D79" s="61"/>
      <c r="E79" s="67">
        <v>225</v>
      </c>
      <c r="F79" s="63"/>
    </row>
    <row r="80" spans="1:8">
      <c r="A80" s="66" t="s">
        <v>163</v>
      </c>
      <c r="B80" s="61"/>
      <c r="C80" s="61"/>
      <c r="D80" s="61"/>
      <c r="E80" s="67">
        <v>875</v>
      </c>
      <c r="F80" s="63"/>
    </row>
    <row r="81" spans="1:6">
      <c r="A81" s="66" t="s">
        <v>164</v>
      </c>
      <c r="B81" s="61"/>
      <c r="C81" s="61"/>
      <c r="D81" s="61"/>
      <c r="E81" s="67">
        <v>375</v>
      </c>
      <c r="F81" s="63"/>
    </row>
    <row r="82" spans="1:6">
      <c r="A82" s="66" t="s">
        <v>165</v>
      </c>
      <c r="B82" s="61">
        <v>120</v>
      </c>
      <c r="C82" s="61">
        <v>120</v>
      </c>
      <c r="D82" s="61"/>
      <c r="E82" s="67">
        <v>120</v>
      </c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>
        <v>150</v>
      </c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>
        <v>161.26</v>
      </c>
      <c r="C87" s="61">
        <v>134.38</v>
      </c>
      <c r="D87" s="61">
        <v>26.88</v>
      </c>
      <c r="E87" s="67">
        <v>200</v>
      </c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>
        <v>200</v>
      </c>
      <c r="F88" s="63"/>
    </row>
    <row r="89" spans="1:6">
      <c r="A89" s="66" t="s">
        <v>171</v>
      </c>
      <c r="B89" s="61">
        <v>77.95</v>
      </c>
      <c r="C89" s="61">
        <v>64.95</v>
      </c>
      <c r="D89" s="61">
        <v>13</v>
      </c>
      <c r="E89" s="67">
        <v>185</v>
      </c>
      <c r="F89" s="63"/>
    </row>
    <row r="90" spans="1:6">
      <c r="A90" s="66" t="s">
        <v>172</v>
      </c>
      <c r="B90" s="61">
        <v>250</v>
      </c>
      <c r="C90" s="61">
        <v>250</v>
      </c>
      <c r="D90" s="61"/>
      <c r="E90" s="67">
        <v>500</v>
      </c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>
        <v>60</v>
      </c>
      <c r="C92" s="61">
        <v>50</v>
      </c>
      <c r="D92" s="61">
        <v>10</v>
      </c>
      <c r="E92" s="67">
        <v>100</v>
      </c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2112</v>
      </c>
      <c r="C95" s="61">
        <v>1760</v>
      </c>
      <c r="D95" s="61">
        <v>352</v>
      </c>
      <c r="E95" s="67">
        <v>1620</v>
      </c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4125</v>
      </c>
      <c r="C97" s="61">
        <v>4125</v>
      </c>
      <c r="D97" s="61"/>
      <c r="E97" s="67">
        <v>4500</v>
      </c>
      <c r="F97" s="63"/>
    </row>
    <row r="98" spans="1:6">
      <c r="A98" s="66" t="s">
        <v>179</v>
      </c>
      <c r="B98" s="61"/>
      <c r="C98" s="61"/>
      <c r="D98" s="61"/>
      <c r="E98" s="67">
        <v>100</v>
      </c>
      <c r="F98" s="63"/>
    </row>
    <row r="99" spans="1:6">
      <c r="A99" s="66" t="s">
        <v>180</v>
      </c>
      <c r="B99" s="61">
        <v>108.96</v>
      </c>
      <c r="C99" s="61">
        <v>108.96</v>
      </c>
      <c r="D99" s="61"/>
      <c r="E99" s="67">
        <v>300</v>
      </c>
      <c r="F99" s="63"/>
    </row>
    <row r="100" spans="1:6">
      <c r="A100" s="66" t="s">
        <v>239</v>
      </c>
      <c r="B100" s="61">
        <v>688.7</v>
      </c>
      <c r="C100" s="61">
        <v>573.91999999999996</v>
      </c>
      <c r="D100" s="61">
        <v>114.78</v>
      </c>
      <c r="E100" s="67">
        <v>500</v>
      </c>
      <c r="F100" s="63"/>
    </row>
    <row r="101" spans="1:6">
      <c r="A101" s="66" t="s">
        <v>182</v>
      </c>
      <c r="B101" s="61"/>
      <c r="C101" s="61"/>
      <c r="D101" s="61"/>
      <c r="E101" s="67">
        <v>250</v>
      </c>
      <c r="F101" s="63"/>
    </row>
    <row r="102" spans="1:6">
      <c r="A102" s="66" t="s">
        <v>183</v>
      </c>
      <c r="B102" s="61"/>
      <c r="C102" s="61"/>
      <c r="D102" s="61"/>
      <c r="E102" s="67">
        <v>200</v>
      </c>
      <c r="F102" s="63"/>
    </row>
    <row r="103" spans="1:6">
      <c r="A103" s="66" t="s">
        <v>184</v>
      </c>
      <c r="B103" s="61"/>
      <c r="C103" s="61"/>
      <c r="D103" s="61"/>
      <c r="E103" s="67">
        <v>200</v>
      </c>
      <c r="F103" s="63"/>
    </row>
    <row r="104" spans="1:6">
      <c r="A104" s="66" t="s">
        <v>185</v>
      </c>
      <c r="B104" s="61"/>
      <c r="C104" s="61"/>
      <c r="D104" s="61"/>
      <c r="E104" s="67">
        <v>100</v>
      </c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>
        <v>254.4</v>
      </c>
      <c r="C107" s="61">
        <v>254.4</v>
      </c>
      <c r="D107" s="61"/>
      <c r="E107" s="67">
        <v>250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>
        <v>38</v>
      </c>
      <c r="C111" s="61">
        <v>38</v>
      </c>
      <c r="D111" s="61"/>
      <c r="E111" s="67">
        <v>100</v>
      </c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240</v>
      </c>
      <c r="B113" s="61">
        <v>291</v>
      </c>
      <c r="C113" s="61">
        <v>242.5</v>
      </c>
      <c r="D113" s="61">
        <v>48.5</v>
      </c>
      <c r="E113" s="67">
        <v>170</v>
      </c>
      <c r="F113" s="63"/>
    </row>
    <row r="114" spans="1:6">
      <c r="A114" s="66" t="s">
        <v>31</v>
      </c>
      <c r="B114" s="61">
        <v>694.46</v>
      </c>
      <c r="C114" s="61">
        <v>694.46</v>
      </c>
      <c r="D114" s="61"/>
      <c r="E114" s="67">
        <v>200</v>
      </c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>
        <v>100</v>
      </c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281</v>
      </c>
      <c r="B121" s="61">
        <v>90.68</v>
      </c>
      <c r="C121" s="61">
        <v>75.569999999999993</v>
      </c>
      <c r="D121" s="61">
        <v>15.11</v>
      </c>
      <c r="E121" s="67"/>
      <c r="F121" s="63"/>
    </row>
    <row r="122" spans="1:6">
      <c r="A122" s="66" t="s">
        <v>195</v>
      </c>
      <c r="B122" s="61"/>
      <c r="C122" s="61"/>
      <c r="D122" s="61"/>
      <c r="E122" s="67"/>
      <c r="F122" s="63"/>
    </row>
    <row r="123" spans="1:6">
      <c r="A123" s="66" t="s">
        <v>15</v>
      </c>
      <c r="B123" s="61"/>
      <c r="C123" s="61"/>
      <c r="D123" s="61"/>
      <c r="E123" s="67"/>
      <c r="F123" s="63"/>
    </row>
    <row r="124" spans="1:6">
      <c r="A124" s="66" t="s">
        <v>197</v>
      </c>
      <c r="B124" s="61"/>
      <c r="C124" s="61"/>
      <c r="D124" s="61"/>
      <c r="E124" s="67">
        <v>100</v>
      </c>
      <c r="F124" s="63"/>
    </row>
    <row r="125" spans="1:6">
      <c r="A125" s="66" t="s">
        <v>198</v>
      </c>
      <c r="B125" s="61"/>
      <c r="C125" s="61" t="s">
        <v>220</v>
      </c>
      <c r="D125" s="61"/>
      <c r="E125" s="67">
        <v>50</v>
      </c>
      <c r="F125" s="63"/>
    </row>
    <row r="126" spans="1:6">
      <c r="A126" s="66" t="s">
        <v>199</v>
      </c>
      <c r="B126" s="61"/>
      <c r="C126" s="61"/>
      <c r="D126" s="61"/>
      <c r="E126" s="67">
        <v>150</v>
      </c>
      <c r="F126" s="63"/>
    </row>
    <row r="127" spans="1:6">
      <c r="A127" s="66" t="s">
        <v>200</v>
      </c>
      <c r="B127" s="61"/>
      <c r="C127" s="61"/>
      <c r="D127" s="61"/>
      <c r="E127" s="67">
        <v>1000</v>
      </c>
      <c r="F127" s="63"/>
    </row>
    <row r="128" spans="1:6">
      <c r="A128" s="66" t="s">
        <v>201</v>
      </c>
      <c r="B128" s="61"/>
      <c r="C128" s="61"/>
      <c r="D128" s="61"/>
      <c r="E128" s="67"/>
      <c r="F128" s="63"/>
    </row>
    <row r="129" spans="1:6">
      <c r="A129" s="66" t="s">
        <v>202</v>
      </c>
      <c r="B129" s="61">
        <v>460</v>
      </c>
      <c r="C129" s="61">
        <v>460</v>
      </c>
      <c r="D129" s="61"/>
      <c r="E129" s="67"/>
      <c r="F129" s="63"/>
    </row>
    <row r="130" spans="1:6">
      <c r="A130" s="66" t="s">
        <v>203</v>
      </c>
      <c r="B130" s="61"/>
      <c r="C130" s="61"/>
      <c r="D130" s="61"/>
      <c r="E130" s="67"/>
      <c r="F130" s="63"/>
    </row>
    <row r="131" spans="1:6">
      <c r="A131" s="66" t="s">
        <v>213</v>
      </c>
      <c r="B131" s="61">
        <v>1161.6300000000001</v>
      </c>
      <c r="C131" s="61">
        <v>1000.46</v>
      </c>
      <c r="D131" s="61">
        <v>161.16999999999999</v>
      </c>
      <c r="E131" s="67">
        <v>600</v>
      </c>
      <c r="F131" s="63"/>
    </row>
    <row r="132" spans="1:6">
      <c r="A132" s="66" t="s">
        <v>106</v>
      </c>
      <c r="B132" s="61"/>
      <c r="C132" s="61"/>
      <c r="D132" s="61"/>
      <c r="E132" s="67"/>
      <c r="F132" s="63"/>
    </row>
    <row r="133" spans="1:6">
      <c r="A133" s="66" t="s">
        <v>204</v>
      </c>
      <c r="B133" s="61"/>
      <c r="C133" s="61"/>
      <c r="D133" s="61"/>
      <c r="E133" s="67"/>
      <c r="F133" s="63"/>
    </row>
    <row r="134" spans="1:6">
      <c r="A134" s="66" t="s">
        <v>241</v>
      </c>
      <c r="B134" s="61"/>
      <c r="C134" s="61"/>
      <c r="D134" s="61"/>
      <c r="E134" s="67">
        <v>3000</v>
      </c>
      <c r="F134" s="63"/>
    </row>
    <row r="135" spans="1:6">
      <c r="A135" s="66" t="s">
        <v>205</v>
      </c>
      <c r="B135" s="61"/>
      <c r="C135" s="61"/>
      <c r="D135" s="61"/>
      <c r="E135" s="67">
        <v>100</v>
      </c>
      <c r="F135" s="63"/>
    </row>
    <row r="136" spans="1:6">
      <c r="A136" s="66" t="s">
        <v>206</v>
      </c>
      <c r="B136" s="61"/>
      <c r="C136" s="61"/>
      <c r="D136" s="61"/>
      <c r="E136" s="67"/>
      <c r="F136" s="63"/>
    </row>
    <row r="137" spans="1:6">
      <c r="A137" s="66" t="s">
        <v>112</v>
      </c>
      <c r="B137" s="61"/>
      <c r="C137" s="61"/>
      <c r="D137" s="61"/>
      <c r="E137" s="67"/>
      <c r="F137" s="63"/>
    </row>
    <row r="138" spans="1:6">
      <c r="A138" s="66" t="s">
        <v>207</v>
      </c>
      <c r="B138" s="61"/>
      <c r="C138" s="61"/>
      <c r="D138" s="61"/>
      <c r="E138" s="67">
        <v>100</v>
      </c>
      <c r="F138" s="63"/>
    </row>
    <row r="139" spans="1:6">
      <c r="A139" s="66" t="s">
        <v>208</v>
      </c>
      <c r="B139" s="61"/>
      <c r="C139" s="61"/>
      <c r="D139" s="61"/>
      <c r="E139" s="67">
        <v>100</v>
      </c>
      <c r="F139" s="63"/>
    </row>
    <row r="140" spans="1:6">
      <c r="A140" s="66" t="s">
        <v>209</v>
      </c>
      <c r="B140" s="61"/>
      <c r="C140" s="61"/>
      <c r="D140" s="61"/>
      <c r="E140" s="67"/>
      <c r="F140" s="63"/>
    </row>
    <row r="141" spans="1:6">
      <c r="A141" s="66" t="s">
        <v>210</v>
      </c>
      <c r="B141" s="61"/>
      <c r="C141" s="61"/>
      <c r="D141" s="61"/>
      <c r="E141" s="117">
        <v>100</v>
      </c>
      <c r="F141" s="63"/>
    </row>
    <row r="142" spans="1:6">
      <c r="A142" s="66"/>
      <c r="B142" s="61"/>
      <c r="C142" s="61"/>
      <c r="D142" s="61"/>
      <c r="F142" s="63"/>
    </row>
    <row r="143" spans="1:6">
      <c r="A143" s="66" t="s">
        <v>219</v>
      </c>
      <c r="B143" s="118">
        <f>SUM(B40:B141)</f>
        <v>24867.24</v>
      </c>
      <c r="C143" s="118">
        <f>SUM(C40:C141)</f>
        <v>23247.609999999997</v>
      </c>
      <c r="D143" s="118">
        <f>SUM(D40:D141)</f>
        <v>1619.6299999999999</v>
      </c>
      <c r="E143" s="118">
        <f>SUM(E40:E141)</f>
        <v>40660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C893-7876-4BEB-9F77-176A592E1828}">
  <dimension ref="A1:H53"/>
  <sheetViews>
    <sheetView topLeftCell="A31" workbookViewId="0">
      <selection activeCell="E13" sqref="E13"/>
    </sheetView>
  </sheetViews>
  <sheetFormatPr defaultRowHeight="14.4"/>
  <cols>
    <col min="1" max="1" width="53.33203125" customWidth="1"/>
    <col min="2" max="2" width="11.88671875" customWidth="1"/>
    <col min="3" max="3" width="21.44140625" customWidth="1"/>
    <col min="6" max="6" width="10.109375" bestFit="1" customWidth="1"/>
    <col min="8" max="8" width="10.109375" bestFit="1" customWidth="1"/>
  </cols>
  <sheetData>
    <row r="1" spans="1:3" ht="14.4" customHeight="1">
      <c r="A1" s="1" t="s">
        <v>34</v>
      </c>
      <c r="B1" s="2"/>
    </row>
    <row r="2" spans="1:3" ht="14.4" customHeight="1">
      <c r="A2" s="3">
        <v>45200</v>
      </c>
      <c r="B2" s="2"/>
    </row>
    <row r="3" spans="1:3" ht="14.4" customHeight="1">
      <c r="A3" s="4" t="s">
        <v>0</v>
      </c>
      <c r="B3" s="5" t="s">
        <v>1</v>
      </c>
      <c r="C3" s="6" t="s">
        <v>2</v>
      </c>
    </row>
    <row r="4" spans="1:3" ht="14.4" customHeight="1">
      <c r="A4" s="7" t="s">
        <v>294</v>
      </c>
      <c r="B4" s="8">
        <v>200</v>
      </c>
      <c r="C4" s="9" t="s">
        <v>295</v>
      </c>
    </row>
    <row r="5" spans="1:3" ht="14.4" customHeight="1">
      <c r="A5" s="7" t="s">
        <v>296</v>
      </c>
      <c r="B5" s="8">
        <v>573</v>
      </c>
      <c r="C5" s="9" t="s">
        <v>61</v>
      </c>
    </row>
    <row r="6" spans="1:3" ht="14.4" customHeight="1">
      <c r="A6" s="10"/>
      <c r="B6" s="52">
        <f>SUM(B4:B5)</f>
        <v>773</v>
      </c>
      <c r="C6" s="9"/>
    </row>
    <row r="7" spans="1:3" ht="9.9" customHeight="1">
      <c r="A7" s="12"/>
      <c r="B7" s="13"/>
      <c r="C7" s="14"/>
    </row>
    <row r="8" spans="1:3" ht="14.4" customHeight="1">
      <c r="A8" s="15" t="s">
        <v>4</v>
      </c>
      <c r="B8" s="16"/>
      <c r="C8" s="17"/>
    </row>
    <row r="9" spans="1:3" ht="14.4" customHeight="1">
      <c r="A9" s="17" t="s">
        <v>297</v>
      </c>
      <c r="B9" s="16">
        <v>77</v>
      </c>
      <c r="C9" s="17" t="s">
        <v>5</v>
      </c>
    </row>
    <row r="10" spans="1:3" ht="14.4" customHeight="1">
      <c r="A10" s="17" t="s">
        <v>285</v>
      </c>
      <c r="B10" s="16">
        <v>67.16</v>
      </c>
      <c r="C10" s="17" t="s">
        <v>37</v>
      </c>
    </row>
    <row r="11" spans="1:3" ht="14.4" customHeight="1">
      <c r="A11" s="17" t="s">
        <v>293</v>
      </c>
      <c r="B11" s="18">
        <v>378</v>
      </c>
      <c r="C11" s="17" t="s">
        <v>5</v>
      </c>
    </row>
    <row r="12" spans="1:3" ht="14.4" customHeight="1">
      <c r="A12" s="17" t="s">
        <v>300</v>
      </c>
      <c r="B12" s="18">
        <v>96</v>
      </c>
      <c r="C12" s="17" t="s">
        <v>5</v>
      </c>
    </row>
    <row r="13" spans="1:3" ht="14.4" customHeight="1">
      <c r="A13" s="17" t="s">
        <v>298</v>
      </c>
      <c r="B13" s="18">
        <v>62.55</v>
      </c>
      <c r="C13" s="17" t="s">
        <v>5</v>
      </c>
    </row>
    <row r="14" spans="1:3" ht="27" customHeight="1">
      <c r="A14" s="17" t="s">
        <v>299</v>
      </c>
      <c r="B14" s="18">
        <v>530</v>
      </c>
      <c r="C14" s="54" t="s">
        <v>305</v>
      </c>
    </row>
    <row r="15" spans="1:3" ht="14.4" customHeight="1">
      <c r="A15" s="17" t="s">
        <v>285</v>
      </c>
      <c r="B15" s="18">
        <v>102.56</v>
      </c>
      <c r="C15" s="17" t="s">
        <v>37</v>
      </c>
    </row>
    <row r="16" spans="1:3" ht="14.4" customHeight="1">
      <c r="A16" s="17" t="s">
        <v>73</v>
      </c>
      <c r="B16" s="18">
        <v>1177.03</v>
      </c>
      <c r="C16" s="17" t="s">
        <v>61</v>
      </c>
    </row>
    <row r="17" spans="1:3" ht="14.4" customHeight="1">
      <c r="A17" s="17" t="s">
        <v>74</v>
      </c>
      <c r="B17" s="18">
        <v>52.09</v>
      </c>
      <c r="C17" s="17" t="s">
        <v>61</v>
      </c>
    </row>
    <row r="18" spans="1:3" ht="14.4" customHeight="1">
      <c r="A18" s="19" t="s">
        <v>75</v>
      </c>
      <c r="B18" s="18">
        <v>35</v>
      </c>
      <c r="C18" s="9" t="s">
        <v>61</v>
      </c>
    </row>
    <row r="19" spans="1:3" ht="14.4" customHeight="1">
      <c r="A19" s="19" t="s">
        <v>292</v>
      </c>
      <c r="B19" s="18">
        <v>15.59</v>
      </c>
      <c r="C19" s="9" t="s">
        <v>61</v>
      </c>
    </row>
    <row r="20" spans="1:3" ht="14.4" customHeight="1">
      <c r="A20" s="19" t="s">
        <v>291</v>
      </c>
      <c r="B20" s="18">
        <v>375</v>
      </c>
      <c r="C20" s="9" t="s">
        <v>61</v>
      </c>
    </row>
    <row r="21" spans="1:3" ht="14.4" customHeight="1">
      <c r="A21" s="19" t="s">
        <v>306</v>
      </c>
      <c r="B21" s="18">
        <v>19.989999999999998</v>
      </c>
      <c r="C21" s="9" t="s">
        <v>5</v>
      </c>
    </row>
    <row r="22" spans="1:3" ht="14.4" customHeight="1">
      <c r="A22" s="19" t="s">
        <v>307</v>
      </c>
      <c r="B22" s="18">
        <v>16.98</v>
      </c>
      <c r="C22" s="9" t="s">
        <v>308</v>
      </c>
    </row>
    <row r="23" spans="1:3" ht="14.4" customHeight="1" thickBot="1">
      <c r="A23" s="19"/>
      <c r="B23" s="53">
        <f>SUM(B9:B22)</f>
        <v>3004.9500000000003</v>
      </c>
      <c r="C23" s="9"/>
    </row>
    <row r="24" spans="1:3" ht="14.4" customHeight="1" thickBot="1">
      <c r="A24" s="20" t="s">
        <v>301</v>
      </c>
      <c r="B24" s="21"/>
      <c r="C24" s="22"/>
    </row>
    <row r="25" spans="1:3" ht="14.4" customHeight="1" thickBot="1">
      <c r="A25" s="23" t="s">
        <v>10</v>
      </c>
      <c r="B25" s="135">
        <v>49507.42</v>
      </c>
      <c r="C25" s="22"/>
    </row>
    <row r="26" spans="1:3" ht="14.4" customHeight="1" thickBot="1">
      <c r="A26" s="25" t="s">
        <v>11</v>
      </c>
      <c r="B26" s="135">
        <v>2227.42</v>
      </c>
      <c r="C26" s="22"/>
    </row>
    <row r="27" spans="1:3" ht="14.4" customHeight="1" thickBot="1">
      <c r="A27" s="27" t="s">
        <v>12</v>
      </c>
      <c r="B27" s="28">
        <f>SUM(B25:B26)</f>
        <v>51734.84</v>
      </c>
      <c r="C27" s="22"/>
    </row>
    <row r="28" spans="1:3" ht="14.4" customHeight="1" thickBot="1">
      <c r="A28" s="27"/>
      <c r="B28" s="57"/>
      <c r="C28" s="22"/>
    </row>
    <row r="29" spans="1:3" ht="14.4" customHeight="1" thickBot="1">
      <c r="A29" s="29" t="s">
        <v>56</v>
      </c>
      <c r="C29" s="22"/>
    </row>
    <row r="30" spans="1:3" ht="14.4" customHeight="1" thickBot="1">
      <c r="A30" s="30" t="s">
        <v>13</v>
      </c>
      <c r="B30" s="31">
        <v>79785.84</v>
      </c>
      <c r="C30" s="22"/>
    </row>
    <row r="31" spans="1:3" ht="14.4" customHeight="1" thickBot="1">
      <c r="A31" s="32"/>
      <c r="B31" s="33"/>
      <c r="C31" s="34"/>
    </row>
    <row r="32" spans="1:3" ht="14.4" customHeight="1">
      <c r="A32" s="35" t="s">
        <v>14</v>
      </c>
      <c r="B32" s="36"/>
      <c r="C32" s="34"/>
    </row>
    <row r="33" spans="1:8" ht="14.4" customHeight="1">
      <c r="A33" s="37" t="s">
        <v>15</v>
      </c>
      <c r="B33" s="38">
        <v>1454.26</v>
      </c>
      <c r="C33" s="34"/>
    </row>
    <row r="34" spans="1:8" ht="14.4" customHeight="1">
      <c r="A34" s="39" t="s">
        <v>16</v>
      </c>
      <c r="B34" s="40">
        <v>12482.69</v>
      </c>
      <c r="C34" s="34"/>
    </row>
    <row r="35" spans="1:8" ht="14.4" customHeight="1">
      <c r="A35" s="39" t="s">
        <v>17</v>
      </c>
      <c r="B35" s="40">
        <v>10265.98</v>
      </c>
      <c r="C35" s="34"/>
    </row>
    <row r="36" spans="1:8" ht="14.4" customHeight="1">
      <c r="A36" s="37" t="s">
        <v>18</v>
      </c>
      <c r="B36" s="41">
        <v>757.5</v>
      </c>
      <c r="C36" s="42"/>
    </row>
    <row r="37" spans="1:8" ht="14.4" customHeight="1">
      <c r="A37" s="39" t="s">
        <v>19</v>
      </c>
      <c r="B37" s="43">
        <v>533.09</v>
      </c>
      <c r="C37" s="42"/>
    </row>
    <row r="38" spans="1:8" ht="14.4" customHeight="1">
      <c r="A38" s="37" t="s">
        <v>20</v>
      </c>
      <c r="B38" s="43">
        <v>1062.67</v>
      </c>
      <c r="C38" s="42"/>
    </row>
    <row r="39" spans="1:8" ht="14.4" customHeight="1">
      <c r="A39" s="37" t="s">
        <v>21</v>
      </c>
      <c r="B39" s="133">
        <v>3964.58</v>
      </c>
      <c r="C39" s="270" t="s">
        <v>250</v>
      </c>
      <c r="D39" s="271"/>
      <c r="E39" s="271"/>
    </row>
    <row r="40" spans="1:8" ht="14.4" customHeight="1">
      <c r="A40" s="37" t="s">
        <v>22</v>
      </c>
      <c r="B40" s="43">
        <v>54.72</v>
      </c>
      <c r="C40" s="42"/>
    </row>
    <row r="41" spans="1:8" ht="14.4" customHeight="1">
      <c r="A41" s="37" t="s">
        <v>23</v>
      </c>
      <c r="B41" s="43">
        <v>0</v>
      </c>
      <c r="C41" s="42"/>
    </row>
    <row r="42" spans="1:8" ht="14.4" customHeight="1">
      <c r="A42" s="37" t="s">
        <v>24</v>
      </c>
      <c r="B42" s="43">
        <v>383.02</v>
      </c>
      <c r="C42" s="42"/>
    </row>
    <row r="43" spans="1:8" ht="14.4" customHeight="1">
      <c r="A43" s="37" t="s">
        <v>25</v>
      </c>
      <c r="B43" s="43">
        <v>0</v>
      </c>
      <c r="C43" s="42"/>
      <c r="F43" s="2"/>
    </row>
    <row r="44" spans="1:8" ht="14.4" customHeight="1">
      <c r="A44" s="37" t="s">
        <v>26</v>
      </c>
      <c r="B44" s="43">
        <v>1000</v>
      </c>
      <c r="C44" s="42"/>
      <c r="F44" s="141"/>
    </row>
    <row r="45" spans="1:8" ht="14.4" customHeight="1">
      <c r="A45" s="37" t="s">
        <v>27</v>
      </c>
      <c r="B45" s="43">
        <v>115.45</v>
      </c>
      <c r="C45" s="42"/>
      <c r="F45" s="2"/>
      <c r="H45" s="2"/>
    </row>
    <row r="46" spans="1:8" ht="14.4" customHeight="1">
      <c r="A46" s="37" t="s">
        <v>28</v>
      </c>
      <c r="B46" s="43">
        <v>2479.84</v>
      </c>
      <c r="C46" s="42"/>
    </row>
    <row r="47" spans="1:8" ht="14.4" customHeight="1">
      <c r="A47" s="37" t="s">
        <v>29</v>
      </c>
      <c r="B47" s="43">
        <v>0</v>
      </c>
      <c r="C47" s="42"/>
    </row>
    <row r="48" spans="1:8" ht="14.4" customHeight="1">
      <c r="A48" s="37" t="s">
        <v>30</v>
      </c>
      <c r="B48" s="44">
        <v>660</v>
      </c>
      <c r="C48" s="42"/>
    </row>
    <row r="49" spans="1:6" ht="14.4" customHeight="1" thickBot="1">
      <c r="A49" s="19" t="s">
        <v>31</v>
      </c>
      <c r="B49" s="45">
        <v>232.22</v>
      </c>
      <c r="C49" s="268"/>
      <c r="D49" s="269"/>
      <c r="E49" s="269"/>
      <c r="F49" s="269"/>
    </row>
    <row r="50" spans="1:6" ht="14.4" customHeight="1" thickBot="1">
      <c r="A50" s="47" t="s">
        <v>33</v>
      </c>
      <c r="B50" s="48">
        <v>27516.86</v>
      </c>
      <c r="C50" s="42"/>
    </row>
    <row r="51" spans="1:6" ht="14.4" customHeight="1">
      <c r="A51" s="1" t="s">
        <v>302</v>
      </c>
      <c r="B51" s="49"/>
      <c r="C51" s="42"/>
    </row>
    <row r="52" spans="1:6" ht="14.4" customHeight="1">
      <c r="A52" s="1" t="s">
        <v>303</v>
      </c>
    </row>
    <row r="53" spans="1:6" ht="14.4" customHeight="1"/>
  </sheetData>
  <mergeCells count="2">
    <mergeCell ref="C39:E39"/>
    <mergeCell ref="C49:F4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B7080-C377-4B84-85A4-3B29FA2C39C0}">
  <dimension ref="A1:H143"/>
  <sheetViews>
    <sheetView workbookViewId="0">
      <selection activeCell="P31" sqref="P31"/>
    </sheetView>
  </sheetViews>
  <sheetFormatPr defaultRowHeight="14.4"/>
  <cols>
    <col min="1" max="1" width="21.5546875" customWidth="1"/>
    <col min="2" max="2" width="12" customWidth="1"/>
    <col min="3" max="3" width="13.44140625" customWidth="1"/>
    <col min="5" max="5" width="11.88671875" customWidth="1"/>
    <col min="6" max="6" width="1.6640625" customWidth="1"/>
    <col min="8" max="8" width="12.88671875" customWidth="1"/>
  </cols>
  <sheetData>
    <row r="1" spans="1:8" ht="15" thickBot="1">
      <c r="A1" s="58" t="s">
        <v>304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301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253.49</v>
      </c>
      <c r="C4" s="61"/>
      <c r="D4" s="61"/>
      <c r="E4" s="67"/>
      <c r="F4" s="63"/>
      <c r="G4" s="70" t="s">
        <v>83</v>
      </c>
      <c r="H4" s="71">
        <v>49507.42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SUM(H35+H51)</f>
        <v>3085.5399999999995</v>
      </c>
    </row>
    <row r="6" spans="1:8" ht="15" thickBot="1">
      <c r="A6" s="66" t="s">
        <v>86</v>
      </c>
      <c r="B6" s="61">
        <v>573</v>
      </c>
      <c r="C6" s="61"/>
      <c r="D6" s="61"/>
      <c r="E6" s="67"/>
      <c r="F6" s="63"/>
      <c r="G6" s="74" t="s">
        <v>87</v>
      </c>
      <c r="H6" s="75"/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46421.88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11.35</v>
      </c>
      <c r="C9" s="61"/>
      <c r="D9" s="61"/>
      <c r="E9" s="67"/>
      <c r="F9" s="63"/>
      <c r="G9" s="70" t="s">
        <v>91</v>
      </c>
      <c r="H9" s="71">
        <v>2227.42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>
        <v>200</v>
      </c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128435.13999999998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>
        <v>33.32</v>
      </c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49989.8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49989.8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SUM(B143)</f>
        <v>27887.780000000002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27887.780000000002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9329.7999999999993</v>
      </c>
      <c r="C30" s="61"/>
      <c r="D30" s="61"/>
      <c r="E30" s="94"/>
      <c r="F30" s="63"/>
      <c r="G30" s="95" t="s">
        <v>119</v>
      </c>
      <c r="H30" s="96">
        <f>SUM(H18+H23-H28)</f>
        <v>128435.13999999998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>
        <v>20330</v>
      </c>
      <c r="C33" s="61"/>
      <c r="D33" s="61"/>
      <c r="E33" s="100"/>
      <c r="F33" s="63"/>
      <c r="G33" s="101" t="s">
        <v>129</v>
      </c>
      <c r="H33" s="105"/>
    </row>
    <row r="34" spans="1:8">
      <c r="A34" s="66" t="s">
        <v>124</v>
      </c>
      <c r="B34" s="61"/>
      <c r="C34" s="61"/>
      <c r="D34" s="61"/>
      <c r="E34" s="100"/>
      <c r="F34" s="63"/>
      <c r="G34" s="108">
        <v>2240</v>
      </c>
      <c r="H34" s="112">
        <v>65</v>
      </c>
    </row>
    <row r="35" spans="1:8">
      <c r="A35" s="66" t="s">
        <v>125</v>
      </c>
      <c r="B35" s="61"/>
      <c r="C35" s="61"/>
      <c r="D35" s="61"/>
      <c r="E35" s="100"/>
      <c r="F35" s="63"/>
      <c r="G35" s="111"/>
      <c r="H35" s="119">
        <f>SUM(H34)</f>
        <v>65</v>
      </c>
    </row>
    <row r="36" spans="1:8">
      <c r="A36" s="92" t="s">
        <v>107</v>
      </c>
      <c r="B36" s="93">
        <f>SUM(B30:B33)</f>
        <v>49989.8</v>
      </c>
      <c r="C36" s="61"/>
      <c r="D36" s="61"/>
      <c r="E36" s="100"/>
      <c r="F36" s="63"/>
      <c r="G36" s="101"/>
      <c r="H36" s="128"/>
    </row>
    <row r="37" spans="1:8">
      <c r="A37" s="66"/>
      <c r="B37" s="61"/>
      <c r="C37" s="61"/>
      <c r="D37" s="61"/>
      <c r="E37" s="100"/>
      <c r="F37" s="63"/>
      <c r="G37" s="108" t="s">
        <v>135</v>
      </c>
      <c r="H37" s="109"/>
    </row>
    <row r="38" spans="1:8">
      <c r="A38" s="60" t="s">
        <v>126</v>
      </c>
      <c r="B38" s="61"/>
      <c r="C38" s="61"/>
      <c r="D38" s="61"/>
      <c r="E38" s="103"/>
      <c r="F38" s="63"/>
      <c r="G38" s="113">
        <v>2249</v>
      </c>
      <c r="H38" s="131">
        <v>15.59</v>
      </c>
    </row>
    <row r="39" spans="1:8">
      <c r="A39" s="81" t="s">
        <v>127</v>
      </c>
      <c r="B39" s="104"/>
      <c r="C39" s="104"/>
      <c r="D39" s="104"/>
      <c r="E39" s="103"/>
      <c r="F39" s="63"/>
      <c r="G39" s="113">
        <v>2250</v>
      </c>
      <c r="H39" s="131">
        <v>77</v>
      </c>
    </row>
    <row r="40" spans="1:8">
      <c r="A40" s="66" t="s">
        <v>128</v>
      </c>
      <c r="B40" s="61">
        <v>172.89</v>
      </c>
      <c r="C40" s="61">
        <v>172.89</v>
      </c>
      <c r="D40" s="61"/>
      <c r="E40" s="67">
        <v>750</v>
      </c>
      <c r="F40" s="63"/>
      <c r="G40" s="108">
        <v>2251</v>
      </c>
      <c r="H40" s="136">
        <v>67.16</v>
      </c>
    </row>
    <row r="41" spans="1:8">
      <c r="A41" s="66" t="s">
        <v>130</v>
      </c>
      <c r="B41" s="61">
        <v>8083.35</v>
      </c>
      <c r="C41" s="61">
        <v>8083.35</v>
      </c>
      <c r="D41" s="61"/>
      <c r="E41" s="67">
        <v>14500</v>
      </c>
      <c r="F41" s="63"/>
      <c r="G41" s="130">
        <v>2252</v>
      </c>
      <c r="H41" s="131">
        <v>378</v>
      </c>
    </row>
    <row r="42" spans="1:8">
      <c r="A42" s="66" t="s">
        <v>131</v>
      </c>
      <c r="B42" s="61">
        <v>245</v>
      </c>
      <c r="C42" s="61">
        <v>245</v>
      </c>
      <c r="D42" s="61"/>
      <c r="E42" s="67">
        <v>420</v>
      </c>
      <c r="F42" s="63"/>
      <c r="G42" s="111">
        <v>2253</v>
      </c>
      <c r="H42" s="142">
        <v>96</v>
      </c>
    </row>
    <row r="43" spans="1:8">
      <c r="A43" s="66" t="s">
        <v>132</v>
      </c>
      <c r="B43" s="61">
        <v>69.599999999999994</v>
      </c>
      <c r="C43" s="61">
        <v>58</v>
      </c>
      <c r="D43" s="61">
        <v>11.6</v>
      </c>
      <c r="E43" s="67">
        <v>150</v>
      </c>
      <c r="F43" s="63"/>
      <c r="G43" s="113">
        <v>2254</v>
      </c>
      <c r="H43" s="137">
        <v>62.55</v>
      </c>
    </row>
    <row r="44" spans="1:8">
      <c r="A44" s="66"/>
      <c r="B44" s="61"/>
      <c r="C44" s="61"/>
      <c r="D44" s="61"/>
      <c r="E44" s="67"/>
      <c r="F44" s="63"/>
      <c r="G44" s="108">
        <v>2255</v>
      </c>
      <c r="H44" s="137">
        <v>530</v>
      </c>
    </row>
    <row r="45" spans="1:8">
      <c r="A45" s="81" t="s">
        <v>133</v>
      </c>
      <c r="B45" s="61"/>
      <c r="C45" s="61"/>
      <c r="D45" s="61"/>
      <c r="E45" s="67"/>
      <c r="F45" s="63"/>
      <c r="G45" s="111">
        <v>2256</v>
      </c>
      <c r="H45" s="138">
        <v>102.56</v>
      </c>
    </row>
    <row r="46" spans="1:8">
      <c r="A46" s="66" t="s">
        <v>134</v>
      </c>
      <c r="B46" s="61">
        <v>100.35</v>
      </c>
      <c r="C46" s="61">
        <v>100.35</v>
      </c>
      <c r="D46" s="61"/>
      <c r="E46" s="67">
        <v>300</v>
      </c>
      <c r="F46" s="63"/>
      <c r="G46" s="111">
        <v>2257</v>
      </c>
      <c r="H46" s="131">
        <v>1264.1199999999999</v>
      </c>
    </row>
    <row r="47" spans="1:8">
      <c r="A47" s="66" t="s">
        <v>136</v>
      </c>
      <c r="B47" s="61">
        <v>550.79999999999995</v>
      </c>
      <c r="C47" s="61">
        <v>459</v>
      </c>
      <c r="D47" s="61">
        <v>91.8</v>
      </c>
      <c r="E47" s="67">
        <v>400</v>
      </c>
      <c r="F47" s="63"/>
      <c r="G47" s="113">
        <v>2258</v>
      </c>
      <c r="H47" s="139">
        <v>15.59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>
        <v>2259</v>
      </c>
      <c r="H48" s="112">
        <v>375</v>
      </c>
    </row>
    <row r="49" spans="1:8">
      <c r="A49" s="66"/>
      <c r="B49" s="61"/>
      <c r="C49" s="61"/>
      <c r="D49" s="61"/>
      <c r="E49" s="67"/>
      <c r="F49" s="63"/>
      <c r="G49" s="113">
        <v>2260</v>
      </c>
      <c r="H49" s="112">
        <v>19.989999999999998</v>
      </c>
    </row>
    <row r="50" spans="1:8">
      <c r="A50" s="66"/>
      <c r="B50" s="61"/>
      <c r="C50" s="61"/>
      <c r="D50" s="61"/>
      <c r="E50" s="67"/>
      <c r="F50" s="63"/>
      <c r="G50" s="113">
        <v>2261</v>
      </c>
      <c r="H50" s="112">
        <v>16.98</v>
      </c>
    </row>
    <row r="51" spans="1:8">
      <c r="A51" s="81" t="s">
        <v>137</v>
      </c>
      <c r="B51" s="61"/>
      <c r="C51" s="61"/>
      <c r="D51" s="61"/>
      <c r="E51" s="67"/>
      <c r="F51" s="63"/>
      <c r="H51" s="132">
        <f>SUM(H38:H50)</f>
        <v>3020.5399999999995</v>
      </c>
    </row>
    <row r="52" spans="1:8">
      <c r="A52" s="66" t="s">
        <v>138</v>
      </c>
      <c r="B52" s="61">
        <v>150</v>
      </c>
      <c r="C52" s="61">
        <v>150</v>
      </c>
      <c r="D52" s="61"/>
      <c r="E52" s="67">
        <v>175</v>
      </c>
      <c r="F52" s="63"/>
      <c r="G52" s="113"/>
      <c r="H52" s="139"/>
    </row>
    <row r="53" spans="1:8">
      <c r="A53" s="66" t="s">
        <v>139</v>
      </c>
      <c r="B53" s="61">
        <v>378</v>
      </c>
      <c r="C53" s="61">
        <v>315</v>
      </c>
      <c r="D53" s="61">
        <v>63</v>
      </c>
      <c r="E53" s="67">
        <v>260</v>
      </c>
      <c r="F53" s="63"/>
      <c r="G53" s="113"/>
      <c r="H53" s="109"/>
    </row>
    <row r="54" spans="1:8">
      <c r="A54" s="66"/>
      <c r="B54" s="61"/>
      <c r="C54" s="61"/>
      <c r="D54" s="61"/>
      <c r="E54" s="67"/>
      <c r="F54" s="63"/>
      <c r="G54" s="113"/>
      <c r="H54" s="109"/>
    </row>
    <row r="55" spans="1:8">
      <c r="A55" s="81" t="s">
        <v>140</v>
      </c>
      <c r="B55" s="61"/>
      <c r="C55" s="61"/>
      <c r="D55" s="61"/>
      <c r="E55" s="67"/>
      <c r="F55" s="63"/>
      <c r="G55" s="113"/>
      <c r="H55" s="109"/>
    </row>
    <row r="56" spans="1:8">
      <c r="A56" s="66" t="s">
        <v>141</v>
      </c>
      <c r="B56" s="61">
        <v>639.16</v>
      </c>
      <c r="C56" s="61">
        <v>639.16</v>
      </c>
      <c r="D56" s="61"/>
      <c r="E56" s="67">
        <v>1750</v>
      </c>
      <c r="F56" s="63"/>
      <c r="G56" s="114"/>
      <c r="H56" s="115"/>
    </row>
    <row r="57" spans="1:8">
      <c r="A57" s="66" t="s">
        <v>142</v>
      </c>
      <c r="B57" s="61">
        <v>499.2</v>
      </c>
      <c r="C57" s="61">
        <v>499.2</v>
      </c>
      <c r="D57" s="61"/>
      <c r="E57" s="67">
        <v>600</v>
      </c>
      <c r="F57" s="63"/>
    </row>
    <row r="58" spans="1:8">
      <c r="A58" s="66" t="s">
        <v>143</v>
      </c>
      <c r="B58" s="61"/>
      <c r="C58" s="61"/>
      <c r="D58" s="61"/>
      <c r="E58" s="67">
        <v>500</v>
      </c>
      <c r="F58" s="63"/>
    </row>
    <row r="59" spans="1:8">
      <c r="A59" s="66" t="s">
        <v>144</v>
      </c>
      <c r="B59" s="61">
        <v>65</v>
      </c>
      <c r="C59" s="61">
        <v>65</v>
      </c>
      <c r="D59" s="61"/>
      <c r="E59" s="67">
        <v>180</v>
      </c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>
        <v>140</v>
      </c>
      <c r="F61" s="63"/>
    </row>
    <row r="62" spans="1:8">
      <c r="A62" s="66" t="s">
        <v>147</v>
      </c>
      <c r="B62" s="61"/>
      <c r="C62" s="61"/>
      <c r="D62" s="61"/>
      <c r="E62" s="67">
        <v>200</v>
      </c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  <c r="H64" s="115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>
        <v>600</v>
      </c>
      <c r="F65" s="63"/>
    </row>
    <row r="66" spans="1:8">
      <c r="A66" s="66" t="s">
        <v>150</v>
      </c>
      <c r="B66" s="61">
        <v>7</v>
      </c>
      <c r="C66" s="61">
        <v>7</v>
      </c>
      <c r="D66" s="61"/>
      <c r="E66" s="67">
        <v>10</v>
      </c>
      <c r="F66" s="63"/>
    </row>
    <row r="67" spans="1:8">
      <c r="A67" s="66" t="s">
        <v>151</v>
      </c>
      <c r="B67" s="61"/>
      <c r="C67" s="61"/>
      <c r="D67" s="61"/>
      <c r="E67" s="67">
        <v>200</v>
      </c>
      <c r="F67" s="63"/>
    </row>
    <row r="68" spans="1:8">
      <c r="A68" s="66" t="s">
        <v>152</v>
      </c>
      <c r="B68" s="61">
        <v>40</v>
      </c>
      <c r="C68" s="61">
        <v>40</v>
      </c>
      <c r="D68" s="61"/>
      <c r="E68" s="67">
        <v>50</v>
      </c>
      <c r="F68" s="63"/>
    </row>
    <row r="69" spans="1:8">
      <c r="A69" s="66"/>
      <c r="B69" s="61"/>
      <c r="C69" s="61"/>
      <c r="D69" s="61"/>
      <c r="E69" s="67"/>
      <c r="F69" s="63"/>
    </row>
    <row r="70" spans="1:8">
      <c r="A70" s="81" t="s">
        <v>153</v>
      </c>
      <c r="B70" s="61"/>
      <c r="C70" s="61"/>
      <c r="D70" s="61"/>
      <c r="E70" s="67"/>
      <c r="F70" s="63"/>
      <c r="H70" s="116"/>
    </row>
    <row r="71" spans="1:8">
      <c r="A71" s="66" t="s">
        <v>154</v>
      </c>
      <c r="B71" s="61"/>
      <c r="C71" s="61"/>
      <c r="D71" s="61"/>
      <c r="E71" s="67">
        <v>375</v>
      </c>
      <c r="F71" s="63"/>
    </row>
    <row r="72" spans="1:8">
      <c r="A72" s="66" t="s">
        <v>155</v>
      </c>
      <c r="B72" s="61"/>
      <c r="C72" s="61"/>
      <c r="D72" s="61"/>
      <c r="E72" s="67">
        <v>375</v>
      </c>
      <c r="F72" s="63"/>
    </row>
    <row r="73" spans="1:8">
      <c r="A73" s="66" t="s">
        <v>156</v>
      </c>
      <c r="B73" s="61"/>
      <c r="C73" s="61"/>
      <c r="D73" s="61"/>
      <c r="E73" s="67">
        <v>375</v>
      </c>
      <c r="F73" s="63"/>
    </row>
    <row r="74" spans="1:8">
      <c r="A74" s="66" t="s">
        <v>157</v>
      </c>
      <c r="B74" s="61"/>
      <c r="C74" s="61"/>
      <c r="D74" s="61"/>
      <c r="E74" s="67">
        <v>375</v>
      </c>
      <c r="F74" s="63"/>
    </row>
    <row r="75" spans="1:8">
      <c r="A75" s="66" t="s">
        <v>158</v>
      </c>
      <c r="B75" s="61"/>
      <c r="C75" s="61"/>
      <c r="D75" s="61"/>
      <c r="E75" s="67">
        <v>375</v>
      </c>
      <c r="F75" s="63"/>
    </row>
    <row r="76" spans="1:8">
      <c r="A76" s="66" t="s">
        <v>159</v>
      </c>
      <c r="B76" s="61"/>
      <c r="C76" s="61"/>
      <c r="D76" s="61"/>
      <c r="E76" s="67">
        <v>375</v>
      </c>
      <c r="F76" s="63"/>
    </row>
    <row r="77" spans="1:8">
      <c r="A77" s="66" t="s">
        <v>160</v>
      </c>
      <c r="B77" s="61"/>
      <c r="C77" s="61"/>
      <c r="D77" s="61"/>
      <c r="E77" s="67">
        <v>375</v>
      </c>
      <c r="F77" s="63"/>
    </row>
    <row r="78" spans="1:8">
      <c r="A78" s="66" t="s">
        <v>161</v>
      </c>
      <c r="B78" s="61">
        <v>19.989999999999998</v>
      </c>
      <c r="C78" s="61">
        <v>19.989999999999998</v>
      </c>
      <c r="D78" s="61"/>
      <c r="E78" s="67">
        <v>30</v>
      </c>
      <c r="F78" s="63"/>
    </row>
    <row r="79" spans="1:8">
      <c r="A79" s="66" t="s">
        <v>162</v>
      </c>
      <c r="B79" s="61"/>
      <c r="C79" s="61"/>
      <c r="D79" s="61"/>
      <c r="E79" s="67">
        <v>225</v>
      </c>
      <c r="F79" s="63"/>
    </row>
    <row r="80" spans="1:8">
      <c r="A80" s="66" t="s">
        <v>163</v>
      </c>
      <c r="B80" s="61"/>
      <c r="C80" s="61"/>
      <c r="D80" s="61"/>
      <c r="E80" s="67">
        <v>875</v>
      </c>
      <c r="F80" s="63"/>
    </row>
    <row r="81" spans="1:6">
      <c r="A81" s="66" t="s">
        <v>164</v>
      </c>
      <c r="B81" s="61"/>
      <c r="C81" s="61"/>
      <c r="D81" s="61"/>
      <c r="E81" s="67">
        <v>375</v>
      </c>
      <c r="F81" s="63"/>
    </row>
    <row r="82" spans="1:6">
      <c r="A82" s="66" t="s">
        <v>165</v>
      </c>
      <c r="B82" s="61">
        <v>120</v>
      </c>
      <c r="C82" s="61">
        <v>120</v>
      </c>
      <c r="D82" s="61"/>
      <c r="E82" s="67">
        <v>120</v>
      </c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>
        <v>150</v>
      </c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>
        <v>161.26</v>
      </c>
      <c r="C87" s="61">
        <v>134.38</v>
      </c>
      <c r="D87" s="61">
        <v>26.88</v>
      </c>
      <c r="E87" s="67">
        <v>200</v>
      </c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>
        <v>200</v>
      </c>
      <c r="F88" s="63"/>
    </row>
    <row r="89" spans="1:6">
      <c r="A89" s="66" t="s">
        <v>171</v>
      </c>
      <c r="B89" s="61">
        <v>109.13</v>
      </c>
      <c r="C89" s="61">
        <v>90.93</v>
      </c>
      <c r="D89" s="61">
        <v>18.2</v>
      </c>
      <c r="E89" s="67">
        <v>185</v>
      </c>
      <c r="F89" s="63"/>
    </row>
    <row r="90" spans="1:6">
      <c r="A90" s="66" t="s">
        <v>172</v>
      </c>
      <c r="B90" s="61">
        <v>250</v>
      </c>
      <c r="C90" s="61">
        <v>250</v>
      </c>
      <c r="D90" s="61"/>
      <c r="E90" s="67">
        <v>500</v>
      </c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>
        <v>156</v>
      </c>
      <c r="C92" s="61">
        <v>130</v>
      </c>
      <c r="D92" s="61">
        <v>26</v>
      </c>
      <c r="E92" s="67">
        <v>100</v>
      </c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2112</v>
      </c>
      <c r="C95" s="61">
        <v>1760</v>
      </c>
      <c r="D95" s="61">
        <v>352</v>
      </c>
      <c r="E95" s="67">
        <v>1620</v>
      </c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4500</v>
      </c>
      <c r="C97" s="61">
        <v>4500</v>
      </c>
      <c r="D97" s="61"/>
      <c r="E97" s="67">
        <v>4500</v>
      </c>
      <c r="F97" s="63"/>
    </row>
    <row r="98" spans="1:6">
      <c r="A98" s="66" t="s">
        <v>179</v>
      </c>
      <c r="B98" s="61"/>
      <c r="C98" s="61"/>
      <c r="D98" s="61"/>
      <c r="E98" s="67">
        <v>100</v>
      </c>
      <c r="F98" s="63"/>
    </row>
    <row r="99" spans="1:6">
      <c r="A99" s="66" t="s">
        <v>180</v>
      </c>
      <c r="B99" s="61">
        <v>185.96</v>
      </c>
      <c r="C99" s="61">
        <v>185.96</v>
      </c>
      <c r="D99" s="61"/>
      <c r="E99" s="67">
        <v>300</v>
      </c>
      <c r="F99" s="63"/>
    </row>
    <row r="100" spans="1:6">
      <c r="A100" s="66" t="s">
        <v>239</v>
      </c>
      <c r="B100" s="61">
        <v>688.7</v>
      </c>
      <c r="C100" s="61">
        <v>573.91999999999996</v>
      </c>
      <c r="D100" s="61">
        <v>114.78</v>
      </c>
      <c r="E100" s="67">
        <v>500</v>
      </c>
      <c r="F100" s="63"/>
    </row>
    <row r="101" spans="1:6">
      <c r="A101" s="66" t="s">
        <v>182</v>
      </c>
      <c r="B101" s="61"/>
      <c r="C101" s="61"/>
      <c r="D101" s="61"/>
      <c r="E101" s="67">
        <v>250</v>
      </c>
      <c r="F101" s="63"/>
    </row>
    <row r="102" spans="1:6">
      <c r="A102" s="66" t="s">
        <v>183</v>
      </c>
      <c r="B102" s="61"/>
      <c r="C102" s="61"/>
      <c r="D102" s="61"/>
      <c r="E102" s="67">
        <v>200</v>
      </c>
      <c r="F102" s="63"/>
    </row>
    <row r="103" spans="1:6">
      <c r="A103" s="66" t="s">
        <v>184</v>
      </c>
      <c r="B103" s="61"/>
      <c r="C103" s="61"/>
      <c r="D103" s="61"/>
      <c r="E103" s="67">
        <v>200</v>
      </c>
      <c r="F103" s="63"/>
    </row>
    <row r="104" spans="1:6">
      <c r="A104" s="66" t="s">
        <v>185</v>
      </c>
      <c r="B104" s="61"/>
      <c r="C104" s="61"/>
      <c r="D104" s="61"/>
      <c r="E104" s="67">
        <v>100</v>
      </c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>
        <v>254.4</v>
      </c>
      <c r="C107" s="61">
        <v>254.4</v>
      </c>
      <c r="D107" s="61"/>
      <c r="E107" s="67">
        <v>250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>
        <v>38</v>
      </c>
      <c r="C111" s="61">
        <v>38</v>
      </c>
      <c r="D111" s="61"/>
      <c r="E111" s="67">
        <v>100</v>
      </c>
      <c r="F111" s="63"/>
    </row>
    <row r="112" spans="1:6">
      <c r="A112" s="66" t="s">
        <v>190</v>
      </c>
      <c r="B112" s="61">
        <v>16.98</v>
      </c>
      <c r="C112" s="61">
        <v>16.98</v>
      </c>
      <c r="D112" s="61"/>
      <c r="E112" s="67"/>
      <c r="F112" s="63"/>
    </row>
    <row r="113" spans="1:6">
      <c r="A113" s="66" t="s">
        <v>240</v>
      </c>
      <c r="B113" s="61">
        <v>291</v>
      </c>
      <c r="C113" s="61">
        <v>242.5</v>
      </c>
      <c r="D113" s="61">
        <v>48.5</v>
      </c>
      <c r="E113" s="67">
        <v>170</v>
      </c>
      <c r="F113" s="63"/>
    </row>
    <row r="114" spans="1:6">
      <c r="A114" s="66" t="s">
        <v>31</v>
      </c>
      <c r="B114" s="61">
        <v>864.18</v>
      </c>
      <c r="C114" s="61">
        <v>864.18</v>
      </c>
      <c r="D114" s="61"/>
      <c r="E114" s="67">
        <v>200</v>
      </c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>
        <v>100</v>
      </c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281</v>
      </c>
      <c r="B121" s="61">
        <v>90.68</v>
      </c>
      <c r="C121" s="61">
        <v>75.569999999999993</v>
      </c>
      <c r="D121" s="61">
        <v>15.11</v>
      </c>
      <c r="E121" s="67"/>
      <c r="F121" s="63"/>
    </row>
    <row r="122" spans="1:6">
      <c r="A122" s="66" t="s">
        <v>195</v>
      </c>
      <c r="B122" s="61"/>
      <c r="C122" s="61"/>
      <c r="D122" s="61"/>
      <c r="E122" s="67"/>
      <c r="F122" s="63"/>
    </row>
    <row r="123" spans="1:6">
      <c r="A123" s="66" t="s">
        <v>15</v>
      </c>
      <c r="B123" s="61"/>
      <c r="C123" s="61"/>
      <c r="D123" s="61"/>
      <c r="E123" s="67"/>
      <c r="F123" s="63"/>
    </row>
    <row r="124" spans="1:6">
      <c r="A124" s="66" t="s">
        <v>197</v>
      </c>
      <c r="B124" s="61"/>
      <c r="C124" s="61"/>
      <c r="D124" s="61"/>
      <c r="E124" s="67">
        <v>100</v>
      </c>
      <c r="F124" s="63"/>
    </row>
    <row r="125" spans="1:6">
      <c r="A125" s="66" t="s">
        <v>198</v>
      </c>
      <c r="B125" s="61"/>
      <c r="C125" s="61" t="s">
        <v>220</v>
      </c>
      <c r="D125" s="61"/>
      <c r="E125" s="67">
        <v>50</v>
      </c>
      <c r="F125" s="63"/>
    </row>
    <row r="126" spans="1:6">
      <c r="A126" s="66" t="s">
        <v>199</v>
      </c>
      <c r="B126" s="61"/>
      <c r="C126" s="61"/>
      <c r="D126" s="61"/>
      <c r="E126" s="67">
        <v>150</v>
      </c>
      <c r="F126" s="63"/>
    </row>
    <row r="127" spans="1:6">
      <c r="A127" s="66" t="s">
        <v>200</v>
      </c>
      <c r="B127" s="61"/>
      <c r="C127" s="61"/>
      <c r="D127" s="61"/>
      <c r="E127" s="67">
        <v>1000</v>
      </c>
      <c r="F127" s="63"/>
    </row>
    <row r="128" spans="1:6">
      <c r="A128" s="66" t="s">
        <v>201</v>
      </c>
      <c r="B128" s="61"/>
      <c r="C128" s="61"/>
      <c r="D128" s="61"/>
      <c r="E128" s="67"/>
      <c r="F128" s="63"/>
    </row>
    <row r="129" spans="1:6">
      <c r="A129" s="66" t="s">
        <v>202</v>
      </c>
      <c r="B129" s="61">
        <v>460</v>
      </c>
      <c r="C129" s="61">
        <v>460</v>
      </c>
      <c r="D129" s="61"/>
      <c r="E129" s="67"/>
      <c r="F129" s="63"/>
    </row>
    <row r="130" spans="1:6">
      <c r="A130" s="66" t="s">
        <v>203</v>
      </c>
      <c r="B130" s="61"/>
      <c r="C130" s="61"/>
      <c r="D130" s="61"/>
      <c r="E130" s="67"/>
      <c r="F130" s="63"/>
    </row>
    <row r="131" spans="1:6">
      <c r="A131" s="66" t="s">
        <v>213</v>
      </c>
      <c r="B131" s="61">
        <v>1161.6300000000001</v>
      </c>
      <c r="C131" s="61">
        <v>1000.46</v>
      </c>
      <c r="D131" s="61">
        <v>161.16999999999999</v>
      </c>
      <c r="E131" s="67">
        <v>600</v>
      </c>
      <c r="F131" s="63"/>
    </row>
    <row r="132" spans="1:6">
      <c r="A132" s="66" t="s">
        <v>106</v>
      </c>
      <c r="B132" s="61"/>
      <c r="C132" s="61"/>
      <c r="D132" s="61"/>
      <c r="E132" s="67"/>
      <c r="F132" s="63"/>
    </row>
    <row r="133" spans="1:6">
      <c r="A133" s="66" t="s">
        <v>204</v>
      </c>
      <c r="B133" s="61"/>
      <c r="C133" s="61"/>
      <c r="D133" s="61"/>
      <c r="E133" s="67"/>
      <c r="F133" s="63"/>
    </row>
    <row r="134" spans="1:6">
      <c r="A134" s="66" t="s">
        <v>241</v>
      </c>
      <c r="B134" s="61"/>
      <c r="C134" s="61"/>
      <c r="D134" s="61"/>
      <c r="E134" s="67">
        <v>3000</v>
      </c>
      <c r="F134" s="63"/>
    </row>
    <row r="135" spans="1:6">
      <c r="A135" s="66" t="s">
        <v>205</v>
      </c>
      <c r="B135" s="61"/>
      <c r="C135" s="61"/>
      <c r="D135" s="61"/>
      <c r="E135" s="67">
        <v>100</v>
      </c>
      <c r="F135" s="63"/>
    </row>
    <row r="136" spans="1:6">
      <c r="A136" s="66" t="s">
        <v>206</v>
      </c>
      <c r="B136" s="61"/>
      <c r="C136" s="61"/>
      <c r="D136" s="61"/>
      <c r="E136" s="67"/>
      <c r="F136" s="63"/>
    </row>
    <row r="137" spans="1:6">
      <c r="A137" s="66" t="s">
        <v>112</v>
      </c>
      <c r="B137" s="61">
        <v>530</v>
      </c>
      <c r="C137" s="61">
        <v>530</v>
      </c>
      <c r="D137" s="61"/>
      <c r="E137" s="67"/>
      <c r="F137" s="63"/>
    </row>
    <row r="138" spans="1:6">
      <c r="A138" s="66" t="s">
        <v>207</v>
      </c>
      <c r="B138" s="61"/>
      <c r="C138" s="61"/>
      <c r="D138" s="61"/>
      <c r="E138" s="67">
        <v>100</v>
      </c>
      <c r="F138" s="63"/>
    </row>
    <row r="139" spans="1:6">
      <c r="A139" s="66" t="s">
        <v>208</v>
      </c>
      <c r="B139" s="61"/>
      <c r="C139" s="61"/>
      <c r="D139" s="61"/>
      <c r="E139" s="67">
        <v>100</v>
      </c>
      <c r="F139" s="63"/>
    </row>
    <row r="140" spans="1:6">
      <c r="A140" s="66" t="s">
        <v>209</v>
      </c>
      <c r="B140" s="61"/>
      <c r="C140" s="61"/>
      <c r="D140" s="61"/>
      <c r="E140" s="67"/>
      <c r="F140" s="63"/>
    </row>
    <row r="141" spans="1:6">
      <c r="A141" s="66" t="s">
        <v>210</v>
      </c>
      <c r="B141" s="61"/>
      <c r="C141" s="61"/>
      <c r="D141" s="61"/>
      <c r="E141" s="117">
        <v>100</v>
      </c>
      <c r="F141" s="63"/>
    </row>
    <row r="142" spans="1:6">
      <c r="A142" s="66"/>
      <c r="B142" s="61"/>
      <c r="C142" s="61"/>
      <c r="D142" s="61"/>
      <c r="F142" s="63"/>
    </row>
    <row r="143" spans="1:6">
      <c r="A143" s="66" t="s">
        <v>219</v>
      </c>
      <c r="B143" s="118">
        <f>SUM(B40:B141)</f>
        <v>27887.780000000002</v>
      </c>
      <c r="C143" s="118">
        <f>SUM(C40:C141)</f>
        <v>26183.949999999997</v>
      </c>
      <c r="D143" s="118">
        <f>SUM(D40:D141)</f>
        <v>1703.83</v>
      </c>
      <c r="E143" s="118">
        <f>SUM(E40:E141)</f>
        <v>40660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9928-7278-429F-931A-E971BA04F023}">
  <dimension ref="A1:F64"/>
  <sheetViews>
    <sheetView topLeftCell="A45" workbookViewId="0">
      <selection activeCell="C53" sqref="C53:C56"/>
    </sheetView>
  </sheetViews>
  <sheetFormatPr defaultRowHeight="14.4"/>
  <cols>
    <col min="1" max="1" width="48.5546875" customWidth="1"/>
    <col min="2" max="2" width="12.88671875" customWidth="1"/>
    <col min="3" max="3" width="23.44140625" customWidth="1"/>
    <col min="4" max="4" width="10.109375" bestFit="1" customWidth="1"/>
  </cols>
  <sheetData>
    <row r="1" spans="1:3">
      <c r="A1" s="1" t="s">
        <v>34</v>
      </c>
      <c r="B1" s="2"/>
    </row>
    <row r="2" spans="1:3">
      <c r="A2" s="3">
        <v>45231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316</v>
      </c>
      <c r="B4" s="8">
        <v>1000</v>
      </c>
      <c r="C4" s="9" t="s">
        <v>327</v>
      </c>
    </row>
    <row r="5" spans="1:3">
      <c r="A5" s="7" t="s">
        <v>324</v>
      </c>
      <c r="B5" s="8">
        <v>20000</v>
      </c>
      <c r="C5" s="9" t="s">
        <v>5</v>
      </c>
    </row>
    <row r="6" spans="1:3">
      <c r="A6" s="7" t="s">
        <v>230</v>
      </c>
      <c r="B6" s="8">
        <v>1619.63</v>
      </c>
      <c r="C6" s="9" t="s">
        <v>61</v>
      </c>
    </row>
    <row r="7" spans="1:3">
      <c r="A7" s="7" t="s">
        <v>326</v>
      </c>
      <c r="B7" s="8">
        <v>200</v>
      </c>
      <c r="C7" s="9" t="s">
        <v>31</v>
      </c>
    </row>
    <row r="8" spans="1:3">
      <c r="A8" s="7" t="s">
        <v>328</v>
      </c>
      <c r="B8" s="8">
        <v>26.5</v>
      </c>
      <c r="C8" s="9" t="s">
        <v>61</v>
      </c>
    </row>
    <row r="9" spans="1:3">
      <c r="A9" s="10"/>
      <c r="B9" s="52">
        <f>SUM(B4:B8)</f>
        <v>22846.13</v>
      </c>
      <c r="C9" s="9"/>
    </row>
    <row r="10" spans="1:3">
      <c r="A10" s="12"/>
      <c r="B10" s="13"/>
      <c r="C10" s="14"/>
    </row>
    <row r="11" spans="1:3">
      <c r="A11" s="15" t="s">
        <v>4</v>
      </c>
      <c r="B11" s="16"/>
      <c r="C11" s="17"/>
    </row>
    <row r="12" spans="1:3">
      <c r="A12" s="17" t="s">
        <v>322</v>
      </c>
      <c r="B12" s="16">
        <v>73</v>
      </c>
      <c r="C12" s="17" t="s">
        <v>61</v>
      </c>
    </row>
    <row r="13" spans="1:3">
      <c r="A13" s="17" t="s">
        <v>323</v>
      </c>
      <c r="B13" s="16">
        <v>20000</v>
      </c>
      <c r="C13" s="17" t="s">
        <v>61</v>
      </c>
    </row>
    <row r="14" spans="1:3">
      <c r="A14" s="17" t="s">
        <v>315</v>
      </c>
      <c r="B14" s="16">
        <v>375</v>
      </c>
      <c r="C14" s="17" t="s">
        <v>61</v>
      </c>
    </row>
    <row r="15" spans="1:3">
      <c r="A15" s="17" t="s">
        <v>155</v>
      </c>
      <c r="B15" s="16">
        <v>375</v>
      </c>
      <c r="C15" s="17" t="s">
        <v>61</v>
      </c>
    </row>
    <row r="16" spans="1:3">
      <c r="A16" s="17" t="s">
        <v>156</v>
      </c>
      <c r="B16" s="16">
        <v>375</v>
      </c>
      <c r="C16" s="17" t="s">
        <v>61</v>
      </c>
    </row>
    <row r="17" spans="1:3">
      <c r="A17" s="17" t="s">
        <v>157</v>
      </c>
      <c r="B17" s="16">
        <v>375</v>
      </c>
      <c r="C17" s="17" t="s">
        <v>61</v>
      </c>
    </row>
    <row r="18" spans="1:3">
      <c r="A18" s="17" t="s">
        <v>158</v>
      </c>
      <c r="B18" s="16">
        <v>375</v>
      </c>
      <c r="C18" s="17" t="s">
        <v>61</v>
      </c>
    </row>
    <row r="19" spans="1:3">
      <c r="A19" s="17" t="s">
        <v>159</v>
      </c>
      <c r="B19" s="16">
        <v>375</v>
      </c>
      <c r="C19" s="17" t="s">
        <v>61</v>
      </c>
    </row>
    <row r="20" spans="1:3">
      <c r="A20" s="17" t="s">
        <v>160</v>
      </c>
      <c r="B20" s="16">
        <v>375</v>
      </c>
      <c r="C20" s="17" t="s">
        <v>61</v>
      </c>
    </row>
    <row r="21" spans="1:3">
      <c r="A21" s="17" t="s">
        <v>313</v>
      </c>
      <c r="B21" s="16">
        <v>225</v>
      </c>
      <c r="C21" s="17" t="s">
        <v>61</v>
      </c>
    </row>
    <row r="22" spans="1:3">
      <c r="A22" s="17" t="s">
        <v>314</v>
      </c>
      <c r="B22" s="16">
        <v>875</v>
      </c>
      <c r="C22" s="17" t="s">
        <v>61</v>
      </c>
    </row>
    <row r="23" spans="1:3">
      <c r="A23" s="17" t="s">
        <v>312</v>
      </c>
      <c r="B23" s="16">
        <v>375</v>
      </c>
      <c r="C23" s="17" t="s">
        <v>61</v>
      </c>
    </row>
    <row r="24" spans="1:3">
      <c r="A24" s="17" t="s">
        <v>309</v>
      </c>
      <c r="B24" s="16">
        <v>1296</v>
      </c>
      <c r="C24" s="17" t="s">
        <v>61</v>
      </c>
    </row>
    <row r="25" spans="1:3">
      <c r="A25" s="17" t="s">
        <v>310</v>
      </c>
      <c r="B25" s="16">
        <v>840</v>
      </c>
      <c r="C25" s="17" t="s">
        <v>15</v>
      </c>
    </row>
    <row r="26" spans="1:3">
      <c r="A26" s="17" t="s">
        <v>311</v>
      </c>
      <c r="B26" s="18">
        <v>25</v>
      </c>
      <c r="C26" s="17" t="s">
        <v>61</v>
      </c>
    </row>
    <row r="27" spans="1:3">
      <c r="A27" s="17" t="s">
        <v>320</v>
      </c>
      <c r="B27" s="18">
        <v>72</v>
      </c>
      <c r="C27" s="17" t="s">
        <v>61</v>
      </c>
    </row>
    <row r="28" spans="1:3">
      <c r="A28" s="17" t="s">
        <v>321</v>
      </c>
      <c r="B28" s="18">
        <v>48</v>
      </c>
      <c r="C28" s="17" t="s">
        <v>31</v>
      </c>
    </row>
    <row r="29" spans="1:3">
      <c r="A29" s="17" t="s">
        <v>73</v>
      </c>
      <c r="B29" s="18">
        <v>1173.8900000000001</v>
      </c>
      <c r="C29" s="17" t="s">
        <v>61</v>
      </c>
    </row>
    <row r="30" spans="1:3">
      <c r="A30" s="17" t="s">
        <v>74</v>
      </c>
      <c r="B30" s="18">
        <v>49.57</v>
      </c>
      <c r="C30" s="17" t="s">
        <v>61</v>
      </c>
    </row>
    <row r="31" spans="1:3">
      <c r="A31" s="19" t="s">
        <v>75</v>
      </c>
      <c r="B31" s="18">
        <v>35</v>
      </c>
      <c r="C31" s="9" t="s">
        <v>61</v>
      </c>
    </row>
    <row r="32" spans="1:3">
      <c r="A32" s="19" t="s">
        <v>325</v>
      </c>
      <c r="B32" s="18">
        <v>15.59</v>
      </c>
      <c r="C32" s="9" t="s">
        <v>61</v>
      </c>
    </row>
    <row r="33" spans="1:3" ht="15" thickBot="1">
      <c r="A33" s="19"/>
      <c r="B33" s="53">
        <f>SUM(B12:B32)</f>
        <v>27728.05</v>
      </c>
      <c r="C33" s="9"/>
    </row>
    <row r="34" spans="1:3" ht="15" thickBot="1">
      <c r="A34" s="20" t="s">
        <v>329</v>
      </c>
      <c r="B34" s="21"/>
      <c r="C34" s="22"/>
    </row>
    <row r="35" spans="1:3" ht="15" thickBot="1">
      <c r="A35" s="23" t="s">
        <v>10</v>
      </c>
      <c r="B35" s="24">
        <v>29370.54</v>
      </c>
      <c r="C35" s="22"/>
    </row>
    <row r="36" spans="1:3" ht="15" thickBot="1">
      <c r="A36" s="25" t="s">
        <v>11</v>
      </c>
      <c r="B36" s="26">
        <v>2229.88</v>
      </c>
      <c r="C36" s="22"/>
    </row>
    <row r="37" spans="1:3" ht="15" thickBot="1">
      <c r="A37" s="27" t="s">
        <v>12</v>
      </c>
      <c r="B37" s="28">
        <f>SUM(B35:B36)</f>
        <v>31600.420000000002</v>
      </c>
      <c r="C37" s="22"/>
    </row>
    <row r="38" spans="1:3" ht="15" thickBot="1">
      <c r="A38" s="27"/>
      <c r="B38" s="57"/>
      <c r="C38" s="22"/>
    </row>
    <row r="39" spans="1:3" ht="15" thickBot="1">
      <c r="A39" s="29" t="s">
        <v>337</v>
      </c>
      <c r="C39" s="22"/>
    </row>
    <row r="40" spans="1:3" ht="15" thickBot="1">
      <c r="A40" s="30" t="s">
        <v>13</v>
      </c>
      <c r="B40" s="31">
        <v>99785.84</v>
      </c>
      <c r="C40" s="22"/>
    </row>
    <row r="41" spans="1:3" ht="15" thickBot="1">
      <c r="A41" s="32"/>
      <c r="B41" s="33"/>
      <c r="C41" s="34"/>
    </row>
    <row r="42" spans="1:3">
      <c r="A42" s="35" t="s">
        <v>14</v>
      </c>
      <c r="B42" s="36"/>
      <c r="C42" s="34"/>
    </row>
    <row r="43" spans="1:3">
      <c r="A43" s="37" t="s">
        <v>15</v>
      </c>
      <c r="B43" s="38">
        <v>754.26</v>
      </c>
      <c r="C43" s="34"/>
    </row>
    <row r="44" spans="1:3">
      <c r="A44" s="39" t="s">
        <v>16</v>
      </c>
      <c r="B44" s="40">
        <v>12482.69</v>
      </c>
      <c r="C44" s="34"/>
    </row>
    <row r="45" spans="1:3">
      <c r="A45" s="39" t="s">
        <v>17</v>
      </c>
      <c r="B45" s="40">
        <v>10265.98</v>
      </c>
      <c r="C45" s="34"/>
    </row>
    <row r="46" spans="1:3">
      <c r="A46" s="37" t="s">
        <v>18</v>
      </c>
      <c r="B46" s="41">
        <v>757.5</v>
      </c>
      <c r="C46" s="42"/>
    </row>
    <row r="47" spans="1:3">
      <c r="A47" s="39" t="s">
        <v>19</v>
      </c>
      <c r="B47" s="43">
        <v>533.09</v>
      </c>
      <c r="C47" s="42"/>
    </row>
    <row r="48" spans="1:3">
      <c r="A48" s="37" t="s">
        <v>20</v>
      </c>
      <c r="B48" s="43">
        <v>1062.67</v>
      </c>
      <c r="C48" s="42"/>
    </row>
    <row r="49" spans="1:6">
      <c r="A49" s="37" t="s">
        <v>21</v>
      </c>
      <c r="B49" s="133">
        <v>3964.58</v>
      </c>
      <c r="C49" s="270" t="s">
        <v>250</v>
      </c>
      <c r="D49" s="271"/>
      <c r="E49" s="271"/>
    </row>
    <row r="50" spans="1:6">
      <c r="A50" s="37" t="s">
        <v>22</v>
      </c>
      <c r="B50" s="43">
        <v>54.72</v>
      </c>
      <c r="C50" s="42"/>
    </row>
    <row r="51" spans="1:6">
      <c r="A51" s="37" t="s">
        <v>23</v>
      </c>
      <c r="B51" s="43">
        <v>0</v>
      </c>
      <c r="C51" s="42"/>
    </row>
    <row r="52" spans="1:6">
      <c r="A52" s="37" t="s">
        <v>24</v>
      </c>
      <c r="B52" s="43">
        <v>383.02</v>
      </c>
      <c r="C52" s="42"/>
    </row>
    <row r="53" spans="1:6">
      <c r="A53" s="37" t="s">
        <v>25</v>
      </c>
      <c r="B53" s="43">
        <v>0</v>
      </c>
      <c r="C53" s="42"/>
      <c r="F53" s="2"/>
    </row>
    <row r="54" spans="1:6">
      <c r="A54" s="37" t="s">
        <v>26</v>
      </c>
      <c r="B54" s="43">
        <v>1000</v>
      </c>
      <c r="C54" s="42"/>
      <c r="D54" s="2"/>
      <c r="F54" s="141"/>
    </row>
    <row r="55" spans="1:6">
      <c r="A55" s="37" t="s">
        <v>27</v>
      </c>
      <c r="B55" s="43">
        <v>115.45</v>
      </c>
      <c r="C55" s="42"/>
      <c r="D55" s="141"/>
      <c r="F55" s="2"/>
    </row>
    <row r="56" spans="1:6">
      <c r="A56" s="37" t="s">
        <v>28</v>
      </c>
      <c r="B56" s="43">
        <v>2479.84</v>
      </c>
      <c r="C56" s="42"/>
      <c r="D56" s="141"/>
    </row>
    <row r="57" spans="1:6">
      <c r="A57" s="37" t="s">
        <v>29</v>
      </c>
      <c r="B57" s="43">
        <v>0</v>
      </c>
      <c r="C57" s="42"/>
      <c r="D57" s="141"/>
    </row>
    <row r="58" spans="1:6">
      <c r="A58" s="37" t="s">
        <v>30</v>
      </c>
      <c r="B58" s="44">
        <v>660</v>
      </c>
      <c r="C58" s="42"/>
      <c r="D58" s="141"/>
    </row>
    <row r="59" spans="1:6">
      <c r="A59" s="19" t="s">
        <v>31</v>
      </c>
      <c r="B59" s="145">
        <v>384.22</v>
      </c>
      <c r="C59" s="268"/>
      <c r="D59" s="269"/>
      <c r="E59" s="269"/>
      <c r="F59" s="272"/>
    </row>
    <row r="60" spans="1:6" ht="15" thickBot="1">
      <c r="A60" s="19" t="s">
        <v>317</v>
      </c>
      <c r="B60" s="144">
        <v>1000</v>
      </c>
      <c r="C60" s="143"/>
      <c r="D60" s="143"/>
      <c r="E60" s="143"/>
      <c r="F60" s="143"/>
    </row>
    <row r="61" spans="1:6" ht="15" thickBot="1">
      <c r="B61" s="48">
        <v>27968.86</v>
      </c>
      <c r="C61" s="42"/>
    </row>
    <row r="62" spans="1:6">
      <c r="A62" s="47" t="s">
        <v>33</v>
      </c>
      <c r="B62" s="49"/>
      <c r="C62" s="42"/>
    </row>
    <row r="63" spans="1:6">
      <c r="A63" s="1" t="s">
        <v>318</v>
      </c>
    </row>
    <row r="64" spans="1:6">
      <c r="A64" s="1" t="s">
        <v>319</v>
      </c>
    </row>
  </sheetData>
  <mergeCells count="2">
    <mergeCell ref="C49:E49"/>
    <mergeCell ref="C59:F5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BA8F-500A-47B0-B95F-3565D69E8B00}">
  <dimension ref="A1:L148"/>
  <sheetViews>
    <sheetView topLeftCell="A132" workbookViewId="0">
      <selection activeCell="J145" sqref="J145"/>
    </sheetView>
  </sheetViews>
  <sheetFormatPr defaultRowHeight="14.4"/>
  <cols>
    <col min="1" max="1" width="25" customWidth="1"/>
    <col min="2" max="2" width="10.5546875" customWidth="1"/>
    <col min="3" max="3" width="12.44140625" customWidth="1"/>
    <col min="4" max="4" width="10" customWidth="1"/>
    <col min="5" max="5" width="10.109375" customWidth="1"/>
    <col min="6" max="6" width="1.44140625" customWidth="1"/>
    <col min="8" max="8" width="10.5546875" customWidth="1"/>
  </cols>
  <sheetData>
    <row r="1" spans="1:8" ht="15" thickBot="1">
      <c r="A1" s="58" t="s">
        <v>330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329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/>
      <c r="H3" s="69"/>
    </row>
    <row r="4" spans="1:8">
      <c r="A4" s="66" t="s">
        <v>31</v>
      </c>
      <c r="B4" s="61">
        <v>453.49</v>
      </c>
      <c r="C4" s="61"/>
      <c r="D4" s="61"/>
      <c r="E4" s="67"/>
      <c r="F4" s="63"/>
      <c r="G4" s="68" t="s">
        <v>83</v>
      </c>
      <c r="H4" s="71">
        <v>29370.54</v>
      </c>
    </row>
    <row r="5" spans="1:8" ht="15" thickBot="1">
      <c r="A5" s="66" t="s">
        <v>331</v>
      </c>
      <c r="B5" s="146">
        <v>1000</v>
      </c>
      <c r="C5" s="61"/>
      <c r="D5" s="61"/>
      <c r="E5" s="67"/>
      <c r="F5" s="63"/>
      <c r="G5" s="149" t="s">
        <v>85</v>
      </c>
      <c r="H5" s="150">
        <f>SUM(H38+H60)</f>
        <v>7830.58</v>
      </c>
    </row>
    <row r="6" spans="1:8" ht="15" thickBot="1">
      <c r="A6" s="66" t="s">
        <v>84</v>
      </c>
      <c r="B6" s="61"/>
      <c r="C6" s="61"/>
      <c r="D6" s="61"/>
      <c r="E6" s="67"/>
      <c r="F6" s="63"/>
      <c r="G6" s="151" t="s">
        <v>87</v>
      </c>
      <c r="H6" s="152"/>
    </row>
    <row r="7" spans="1:8">
      <c r="A7" s="66" t="s">
        <v>86</v>
      </c>
      <c r="B7" s="61">
        <v>573</v>
      </c>
      <c r="C7" s="61"/>
      <c r="D7" s="61"/>
      <c r="E7" s="67"/>
      <c r="F7" s="63"/>
      <c r="G7" s="153"/>
      <c r="H7" s="71">
        <f>SUM(H4-H5)</f>
        <v>21539.96</v>
      </c>
    </row>
    <row r="8" spans="1:8">
      <c r="A8" s="66" t="s">
        <v>88</v>
      </c>
      <c r="B8" s="61">
        <v>600</v>
      </c>
      <c r="C8" s="61"/>
      <c r="D8" s="61"/>
      <c r="E8" s="67"/>
      <c r="F8" s="63"/>
      <c r="G8" s="77"/>
      <c r="H8" s="78"/>
    </row>
    <row r="9" spans="1:8">
      <c r="A9" s="66" t="s">
        <v>89</v>
      </c>
      <c r="B9" s="61"/>
      <c r="C9" s="61"/>
      <c r="D9" s="61"/>
      <c r="E9" s="67"/>
      <c r="F9" s="63"/>
      <c r="G9" s="68" t="s">
        <v>91</v>
      </c>
      <c r="H9" s="71">
        <v>2229.88</v>
      </c>
    </row>
    <row r="10" spans="1:8">
      <c r="A10" s="66" t="s">
        <v>90</v>
      </c>
      <c r="B10" s="61">
        <v>13.81</v>
      </c>
      <c r="C10" s="61"/>
      <c r="D10" s="61"/>
      <c r="E10" s="67"/>
      <c r="F10" s="63"/>
      <c r="G10" s="68"/>
      <c r="H10" s="71"/>
    </row>
    <row r="11" spans="1:8">
      <c r="A11" s="66" t="s">
        <v>92</v>
      </c>
      <c r="B11" s="61"/>
      <c r="C11" s="61"/>
      <c r="D11" s="61"/>
      <c r="E11" s="67"/>
      <c r="F11" s="63"/>
      <c r="G11" s="68"/>
      <c r="H11" s="71"/>
    </row>
    <row r="12" spans="1:8">
      <c r="A12" s="66" t="s">
        <v>215</v>
      </c>
      <c r="B12" s="61">
        <v>604.38</v>
      </c>
      <c r="C12" s="61"/>
      <c r="D12" s="61"/>
      <c r="E12" s="67"/>
      <c r="F12" s="63"/>
      <c r="G12" s="68" t="s">
        <v>94</v>
      </c>
      <c r="H12" s="71">
        <v>99785.84</v>
      </c>
    </row>
    <row r="13" spans="1:8">
      <c r="A13" s="66" t="s">
        <v>93</v>
      </c>
      <c r="B13" s="61"/>
      <c r="C13" s="61"/>
      <c r="D13" s="61"/>
      <c r="E13" s="67"/>
      <c r="F13" s="63"/>
      <c r="G13" s="68" t="s">
        <v>338</v>
      </c>
      <c r="H13" s="71"/>
    </row>
    <row r="14" spans="1:8">
      <c r="A14" s="66" t="s">
        <v>15</v>
      </c>
      <c r="B14" s="61"/>
      <c r="C14" s="61"/>
      <c r="D14" s="61"/>
      <c r="E14" s="67"/>
      <c r="F14" s="63"/>
      <c r="G14" s="154"/>
      <c r="H14" s="71"/>
    </row>
    <row r="15" spans="1:8" ht="15" thickBot="1">
      <c r="A15" s="66" t="s">
        <v>96</v>
      </c>
      <c r="B15" s="61">
        <v>200</v>
      </c>
      <c r="C15" s="61"/>
      <c r="D15" s="61"/>
      <c r="E15" s="67"/>
      <c r="F15" s="63"/>
      <c r="G15" s="155" t="s">
        <v>98</v>
      </c>
      <c r="H15" s="156">
        <f>SUM(H7+H9+H12)</f>
        <v>123555.68</v>
      </c>
    </row>
    <row r="16" spans="1:8">
      <c r="A16" s="66" t="s">
        <v>97</v>
      </c>
      <c r="B16" s="61"/>
      <c r="C16" s="61"/>
      <c r="D16" s="61"/>
      <c r="E16" s="67"/>
      <c r="F16" s="63"/>
    </row>
    <row r="17" spans="1:12">
      <c r="A17" s="66" t="s">
        <v>99</v>
      </c>
      <c r="B17" s="61"/>
      <c r="C17" s="61"/>
      <c r="D17" s="61"/>
      <c r="E17" s="67"/>
      <c r="F17" s="63"/>
      <c r="G17" s="68"/>
      <c r="H17" s="71"/>
    </row>
    <row r="18" spans="1:12">
      <c r="A18" s="66" t="s">
        <v>100</v>
      </c>
      <c r="B18" s="61"/>
      <c r="C18" s="61"/>
      <c r="D18" s="61"/>
      <c r="E18" s="67"/>
      <c r="F18" s="63"/>
      <c r="L18" t="s">
        <v>336</v>
      </c>
    </row>
    <row r="19" spans="1:12">
      <c r="A19" s="66" t="s">
        <v>101</v>
      </c>
      <c r="B19" s="61">
        <v>1925.87</v>
      </c>
      <c r="C19" s="61"/>
      <c r="D19" s="61"/>
      <c r="E19" s="67"/>
      <c r="F19" s="63"/>
      <c r="G19" s="66" t="s">
        <v>102</v>
      </c>
      <c r="H19" s="157">
        <v>106333.12</v>
      </c>
    </row>
    <row r="20" spans="1:12">
      <c r="A20" s="66" t="s">
        <v>103</v>
      </c>
      <c r="B20" s="61"/>
      <c r="C20" s="61"/>
      <c r="D20" s="61"/>
      <c r="E20" s="67"/>
      <c r="F20" s="63"/>
      <c r="G20" s="83"/>
      <c r="H20" s="83"/>
    </row>
    <row r="21" spans="1:12">
      <c r="A21" s="66" t="s">
        <v>104</v>
      </c>
      <c r="B21" s="61">
        <v>59.82</v>
      </c>
      <c r="C21" s="61"/>
      <c r="D21" s="61"/>
      <c r="E21" s="67"/>
      <c r="F21" s="63"/>
      <c r="G21" s="84" t="s">
        <v>105</v>
      </c>
      <c r="H21" s="85"/>
    </row>
    <row r="22" spans="1:12">
      <c r="A22" s="66" t="s">
        <v>106</v>
      </c>
      <c r="B22" s="61"/>
      <c r="C22" s="61"/>
      <c r="D22" s="61"/>
      <c r="E22" s="67"/>
      <c r="F22" s="63"/>
      <c r="G22" s="84" t="s">
        <v>107</v>
      </c>
      <c r="H22" s="85">
        <f>SUM(B37)</f>
        <v>72838.39</v>
      </c>
    </row>
    <row r="23" spans="1:12">
      <c r="A23" s="66" t="s">
        <v>108</v>
      </c>
      <c r="B23" s="61"/>
      <c r="C23" s="61"/>
      <c r="D23" s="61"/>
      <c r="E23" s="67"/>
      <c r="F23" s="63"/>
      <c r="G23" s="66" t="s">
        <v>109</v>
      </c>
      <c r="H23" s="86"/>
    </row>
    <row r="24" spans="1:12">
      <c r="A24" s="66" t="s">
        <v>110</v>
      </c>
      <c r="B24" s="61"/>
      <c r="C24" s="61"/>
      <c r="D24" s="61"/>
      <c r="E24" s="67"/>
      <c r="F24" s="63"/>
      <c r="G24" s="87"/>
      <c r="H24" s="88">
        <f>SUM(H22:H23)</f>
        <v>72838.39</v>
      </c>
    </row>
    <row r="25" spans="1:12">
      <c r="A25" s="66" t="s">
        <v>111</v>
      </c>
      <c r="B25" s="61"/>
      <c r="C25" s="61"/>
      <c r="D25" s="61"/>
      <c r="E25" s="67"/>
      <c r="F25" s="63"/>
      <c r="G25" s="87"/>
      <c r="H25" s="89"/>
    </row>
    <row r="26" spans="1:12">
      <c r="A26" s="66" t="s">
        <v>112</v>
      </c>
      <c r="B26" s="61"/>
      <c r="C26" s="61"/>
      <c r="D26" s="61"/>
      <c r="E26" s="67"/>
      <c r="F26" s="63"/>
      <c r="G26" s="90" t="s">
        <v>113</v>
      </c>
      <c r="H26" s="90"/>
    </row>
    <row r="27" spans="1:12">
      <c r="A27" s="66" t="s">
        <v>3</v>
      </c>
      <c r="B27" s="61"/>
      <c r="C27" s="61"/>
      <c r="D27" s="61"/>
      <c r="E27" s="67"/>
      <c r="F27" s="63"/>
      <c r="G27" s="90" t="s">
        <v>114</v>
      </c>
      <c r="H27" s="91">
        <f>SUM(B148)</f>
        <v>55615.83</v>
      </c>
    </row>
    <row r="28" spans="1:12">
      <c r="A28" s="66" t="s">
        <v>115</v>
      </c>
      <c r="B28" s="61"/>
      <c r="C28" s="61"/>
      <c r="D28" s="61"/>
      <c r="E28" s="67"/>
      <c r="F28" s="63"/>
      <c r="G28" s="66" t="s">
        <v>109</v>
      </c>
      <c r="H28" s="86"/>
    </row>
    <row r="29" spans="1:12">
      <c r="A29" s="66" t="s">
        <v>116</v>
      </c>
      <c r="B29" s="61"/>
      <c r="C29" s="61"/>
      <c r="D29" s="61"/>
      <c r="E29" s="67"/>
      <c r="F29" s="63"/>
      <c r="G29" s="87"/>
      <c r="H29" s="88">
        <f>SUM(H27)-H28</f>
        <v>55615.83</v>
      </c>
    </row>
    <row r="30" spans="1:12">
      <c r="A30" s="66" t="s">
        <v>117</v>
      </c>
      <c r="B30" s="61"/>
      <c r="C30" s="61"/>
      <c r="D30" s="61"/>
      <c r="E30" s="67"/>
      <c r="F30" s="63"/>
      <c r="G30" s="87"/>
      <c r="H30" s="87"/>
    </row>
    <row r="31" spans="1:12">
      <c r="A31" s="92" t="s">
        <v>118</v>
      </c>
      <c r="B31" s="93">
        <f>SUM(B3:B30)</f>
        <v>12178.39</v>
      </c>
      <c r="C31" s="61"/>
      <c r="D31" s="61"/>
      <c r="E31" s="94"/>
      <c r="F31" s="63"/>
      <c r="G31" s="95" t="s">
        <v>119</v>
      </c>
      <c r="H31" s="158">
        <f>SUM(H19+H24-H29)</f>
        <v>123555.68000000001</v>
      </c>
    </row>
    <row r="32" spans="1:12">
      <c r="A32" s="92" t="s">
        <v>120</v>
      </c>
      <c r="B32" s="97"/>
      <c r="C32" s="61"/>
      <c r="D32" s="61"/>
      <c r="E32" s="67"/>
      <c r="F32" s="63"/>
      <c r="G32" s="87"/>
      <c r="H32" s="98" t="s">
        <v>121</v>
      </c>
    </row>
    <row r="33" spans="1:8">
      <c r="A33" s="66" t="s">
        <v>122</v>
      </c>
      <c r="B33" s="61">
        <v>20330</v>
      </c>
      <c r="C33" s="61"/>
      <c r="D33" s="61"/>
      <c r="E33" s="99"/>
      <c r="F33" s="63"/>
      <c r="G33" s="87"/>
      <c r="H33" s="87"/>
    </row>
    <row r="34" spans="1:8">
      <c r="A34" s="66" t="s">
        <v>123</v>
      </c>
      <c r="B34" s="61">
        <v>20330</v>
      </c>
      <c r="C34" s="61"/>
      <c r="D34" s="61"/>
      <c r="E34" s="100"/>
      <c r="F34" s="63"/>
      <c r="G34" s="101" t="s">
        <v>129</v>
      </c>
      <c r="H34" s="105"/>
    </row>
    <row r="35" spans="1:8">
      <c r="A35" s="66" t="s">
        <v>124</v>
      </c>
      <c r="B35" s="61"/>
      <c r="C35" s="61"/>
      <c r="D35" s="61"/>
      <c r="E35" s="100"/>
      <c r="F35" s="63"/>
      <c r="G35" s="108">
        <v>2253</v>
      </c>
      <c r="H35" s="112">
        <v>96</v>
      </c>
    </row>
    <row r="36" spans="1:8">
      <c r="A36" s="66" t="s">
        <v>335</v>
      </c>
      <c r="B36" s="61">
        <v>20000</v>
      </c>
      <c r="C36" s="61"/>
      <c r="D36" s="61"/>
      <c r="E36" s="100"/>
      <c r="F36" s="63"/>
      <c r="G36" s="111">
        <v>2254</v>
      </c>
      <c r="H36" s="110">
        <v>62.55</v>
      </c>
    </row>
    <row r="37" spans="1:8">
      <c r="A37" s="92" t="s">
        <v>107</v>
      </c>
      <c r="B37" s="93">
        <f>SUM(B31:B36)</f>
        <v>72838.39</v>
      </c>
      <c r="C37" s="61"/>
      <c r="D37" s="61"/>
      <c r="E37" s="100"/>
      <c r="F37" s="63"/>
      <c r="G37" s="113">
        <v>2261</v>
      </c>
      <c r="H37" s="113">
        <v>16.98</v>
      </c>
    </row>
    <row r="38" spans="1:8">
      <c r="A38" s="66"/>
      <c r="B38" s="61"/>
      <c r="C38" s="61"/>
      <c r="D38" s="61"/>
      <c r="E38" s="100"/>
      <c r="F38" s="63"/>
      <c r="H38" s="159">
        <f>SUM(H35:H37)</f>
        <v>175.53</v>
      </c>
    </row>
    <row r="39" spans="1:8">
      <c r="A39" s="60" t="s">
        <v>126</v>
      </c>
      <c r="B39" s="61"/>
      <c r="C39" s="61"/>
      <c r="D39" s="61"/>
      <c r="E39" s="103"/>
      <c r="F39" s="63"/>
    </row>
    <row r="40" spans="1:8">
      <c r="A40" s="81" t="s">
        <v>127</v>
      </c>
      <c r="B40" s="104"/>
      <c r="C40" s="104"/>
      <c r="D40" s="104"/>
      <c r="E40" s="103"/>
      <c r="F40" s="63"/>
      <c r="G40" s="108" t="s">
        <v>135</v>
      </c>
      <c r="H40" s="109"/>
    </row>
    <row r="41" spans="1:8">
      <c r="A41" s="66" t="s">
        <v>128</v>
      </c>
      <c r="B41" s="61">
        <v>222.46</v>
      </c>
      <c r="C41" s="61">
        <v>222.46</v>
      </c>
      <c r="D41" s="61"/>
      <c r="E41" s="67">
        <v>750</v>
      </c>
      <c r="F41" s="63"/>
      <c r="G41" s="161">
        <v>2262</v>
      </c>
      <c r="H41" s="162">
        <v>73</v>
      </c>
    </row>
    <row r="42" spans="1:8">
      <c r="A42" s="66" t="s">
        <v>130</v>
      </c>
      <c r="B42" s="61">
        <v>9257.24</v>
      </c>
      <c r="C42" s="61">
        <v>9257.24</v>
      </c>
      <c r="D42" s="61"/>
      <c r="E42" s="67">
        <v>14500</v>
      </c>
      <c r="F42" s="63"/>
      <c r="G42" s="161">
        <v>2263</v>
      </c>
      <c r="H42" s="162">
        <v>20000</v>
      </c>
    </row>
    <row r="43" spans="1:8">
      <c r="A43" s="66" t="s">
        <v>131</v>
      </c>
      <c r="B43" s="61">
        <v>280</v>
      </c>
      <c r="C43" s="61">
        <v>280</v>
      </c>
      <c r="D43" s="61"/>
      <c r="E43" s="67">
        <v>420</v>
      </c>
      <c r="F43" s="63"/>
      <c r="G43" s="108">
        <v>2264</v>
      </c>
      <c r="H43" s="136">
        <v>375</v>
      </c>
    </row>
    <row r="44" spans="1:8">
      <c r="A44" s="66" t="s">
        <v>132</v>
      </c>
      <c r="B44" s="61">
        <v>69.599999999999994</v>
      </c>
      <c r="C44" s="61">
        <v>58</v>
      </c>
      <c r="D44" s="61">
        <v>11.6</v>
      </c>
      <c r="E44" s="67">
        <v>150</v>
      </c>
      <c r="F44" s="63"/>
      <c r="G44" s="130">
        <v>2265</v>
      </c>
      <c r="H44" s="131">
        <v>375</v>
      </c>
    </row>
    <row r="45" spans="1:8">
      <c r="A45" s="66"/>
      <c r="B45" s="61"/>
      <c r="C45" s="61"/>
      <c r="D45" s="61"/>
      <c r="E45" s="67"/>
      <c r="F45" s="63"/>
      <c r="G45" s="111">
        <v>2266</v>
      </c>
      <c r="H45" s="137">
        <v>375</v>
      </c>
    </row>
    <row r="46" spans="1:8">
      <c r="A46" s="81" t="s">
        <v>133</v>
      </c>
      <c r="B46" s="61"/>
      <c r="C46" s="61"/>
      <c r="D46" s="61"/>
      <c r="E46" s="67"/>
      <c r="F46" s="63"/>
      <c r="G46" s="113">
        <v>2267</v>
      </c>
      <c r="H46" s="137">
        <v>375</v>
      </c>
    </row>
    <row r="47" spans="1:8">
      <c r="A47" s="66" t="s">
        <v>134</v>
      </c>
      <c r="B47" s="61">
        <v>100.35</v>
      </c>
      <c r="C47" s="61">
        <v>100.35</v>
      </c>
      <c r="D47" s="61"/>
      <c r="E47" s="67">
        <v>300</v>
      </c>
      <c r="F47" s="63"/>
      <c r="G47" s="108">
        <v>2268</v>
      </c>
      <c r="H47" s="137">
        <v>375</v>
      </c>
    </row>
    <row r="48" spans="1:8">
      <c r="A48" s="66" t="s">
        <v>136</v>
      </c>
      <c r="B48" s="61">
        <v>622.79999999999995</v>
      </c>
      <c r="C48" s="61">
        <v>519</v>
      </c>
      <c r="D48" s="61">
        <v>103.8</v>
      </c>
      <c r="E48" s="67">
        <v>400</v>
      </c>
      <c r="F48" s="63"/>
      <c r="G48" s="111">
        <v>2269</v>
      </c>
      <c r="H48" s="138">
        <v>375</v>
      </c>
    </row>
    <row r="49" spans="1:8">
      <c r="A49" s="66" t="s">
        <v>218</v>
      </c>
      <c r="B49" s="61">
        <v>240</v>
      </c>
      <c r="C49" s="61">
        <v>200</v>
      </c>
      <c r="D49" s="61">
        <v>40</v>
      </c>
      <c r="E49" s="67"/>
      <c r="F49" s="63"/>
      <c r="G49" s="111">
        <v>2270</v>
      </c>
      <c r="H49" s="131">
        <v>375</v>
      </c>
    </row>
    <row r="50" spans="1:8">
      <c r="A50" s="66"/>
      <c r="B50" s="61"/>
      <c r="C50" s="61"/>
      <c r="D50" s="61"/>
      <c r="E50" s="67"/>
      <c r="F50" s="63"/>
      <c r="G50" s="113">
        <v>2271</v>
      </c>
      <c r="H50" s="112">
        <v>225</v>
      </c>
    </row>
    <row r="51" spans="1:8">
      <c r="A51" s="66"/>
      <c r="B51" s="61"/>
      <c r="C51" s="61"/>
      <c r="D51" s="61"/>
      <c r="E51" s="67"/>
      <c r="F51" s="63"/>
      <c r="G51" s="113">
        <v>2272</v>
      </c>
      <c r="H51" s="112">
        <v>875</v>
      </c>
    </row>
    <row r="52" spans="1:8">
      <c r="A52" s="81" t="s">
        <v>137</v>
      </c>
      <c r="B52" s="61"/>
      <c r="C52" s="61"/>
      <c r="D52" s="61"/>
      <c r="E52" s="67"/>
      <c r="F52" s="63"/>
      <c r="G52" s="113">
        <v>2273</v>
      </c>
      <c r="H52" s="112">
        <v>375</v>
      </c>
    </row>
    <row r="53" spans="1:8">
      <c r="A53" s="66" t="s">
        <v>138</v>
      </c>
      <c r="B53" s="61">
        <v>150</v>
      </c>
      <c r="C53" s="61">
        <v>150</v>
      </c>
      <c r="D53" s="61"/>
      <c r="E53" s="67">
        <v>175</v>
      </c>
      <c r="F53" s="63"/>
      <c r="G53" s="113">
        <v>2274</v>
      </c>
      <c r="H53" s="112">
        <v>1296</v>
      </c>
    </row>
    <row r="54" spans="1:8">
      <c r="A54" s="66" t="s">
        <v>139</v>
      </c>
      <c r="B54" s="61">
        <v>378</v>
      </c>
      <c r="C54" s="61">
        <v>315</v>
      </c>
      <c r="D54" s="61">
        <v>63</v>
      </c>
      <c r="E54" s="67">
        <v>260</v>
      </c>
      <c r="F54" s="63"/>
      <c r="G54" s="113">
        <v>2275</v>
      </c>
      <c r="H54" s="112">
        <v>840</v>
      </c>
    </row>
    <row r="55" spans="1:8">
      <c r="A55" s="66"/>
      <c r="B55" s="61"/>
      <c r="C55" s="61"/>
      <c r="D55" s="61"/>
      <c r="E55" s="67"/>
      <c r="F55" s="63"/>
      <c r="G55" s="113">
        <v>2276</v>
      </c>
      <c r="H55" s="110">
        <v>25</v>
      </c>
    </row>
    <row r="56" spans="1:8">
      <c r="A56" s="81" t="s">
        <v>140</v>
      </c>
      <c r="B56" s="61"/>
      <c r="C56" s="61"/>
      <c r="D56" s="61"/>
      <c r="E56" s="67"/>
      <c r="F56" s="63"/>
      <c r="G56" s="113">
        <v>2277</v>
      </c>
      <c r="H56" s="112">
        <v>72</v>
      </c>
    </row>
    <row r="57" spans="1:8">
      <c r="A57" s="66" t="s">
        <v>141</v>
      </c>
      <c r="B57" s="61">
        <v>639.16</v>
      </c>
      <c r="C57" s="61">
        <v>639.16</v>
      </c>
      <c r="D57" s="61"/>
      <c r="E57" s="67">
        <v>1750</v>
      </c>
      <c r="F57" s="63"/>
      <c r="G57" s="113">
        <v>2278</v>
      </c>
      <c r="H57" s="112">
        <v>48</v>
      </c>
    </row>
    <row r="58" spans="1:8">
      <c r="A58" s="66" t="s">
        <v>142</v>
      </c>
      <c r="B58" s="61">
        <v>499.2</v>
      </c>
      <c r="C58" s="61">
        <v>499.2</v>
      </c>
      <c r="D58" s="61"/>
      <c r="E58" s="67">
        <v>600</v>
      </c>
      <c r="F58" s="63"/>
      <c r="G58" s="113">
        <v>2279</v>
      </c>
      <c r="H58" s="112">
        <v>1258.46</v>
      </c>
    </row>
    <row r="59" spans="1:8">
      <c r="A59" s="66" t="s">
        <v>143</v>
      </c>
      <c r="B59" s="61"/>
      <c r="C59" s="61"/>
      <c r="D59" s="61"/>
      <c r="E59" s="67">
        <v>500</v>
      </c>
      <c r="F59" s="63"/>
      <c r="G59" s="113">
        <v>2280</v>
      </c>
      <c r="H59" s="112">
        <v>15.59</v>
      </c>
    </row>
    <row r="60" spans="1:8">
      <c r="A60" s="66" t="s">
        <v>334</v>
      </c>
      <c r="B60" s="61">
        <v>65</v>
      </c>
      <c r="C60" s="61">
        <v>65</v>
      </c>
      <c r="D60" s="61"/>
      <c r="E60" s="67">
        <v>180</v>
      </c>
      <c r="F60" s="63"/>
      <c r="H60" s="160">
        <f>SUM(H43:H59)</f>
        <v>7655.05</v>
      </c>
    </row>
    <row r="61" spans="1:8">
      <c r="A61" s="66" t="s">
        <v>333</v>
      </c>
      <c r="B61" s="61">
        <v>25</v>
      </c>
      <c r="C61" s="61">
        <v>25</v>
      </c>
      <c r="D61" s="61"/>
      <c r="E61" s="67"/>
      <c r="F61" s="63"/>
    </row>
    <row r="62" spans="1:8">
      <c r="A62" s="66" t="s">
        <v>145</v>
      </c>
      <c r="B62" s="61"/>
      <c r="C62" s="61"/>
      <c r="D62" s="61"/>
      <c r="E62" s="67"/>
      <c r="F62" s="63"/>
    </row>
    <row r="63" spans="1:8">
      <c r="A63" s="66" t="s">
        <v>146</v>
      </c>
      <c r="B63" s="61"/>
      <c r="C63" s="61"/>
      <c r="D63" s="61"/>
      <c r="E63" s="67">
        <v>140</v>
      </c>
      <c r="F63" s="63"/>
    </row>
    <row r="64" spans="1:8">
      <c r="A64" s="66" t="s">
        <v>147</v>
      </c>
      <c r="B64" s="61"/>
      <c r="C64" s="61"/>
      <c r="D64" s="61"/>
      <c r="E64" s="67">
        <v>200</v>
      </c>
      <c r="F64" s="63"/>
    </row>
    <row r="65" spans="1:8">
      <c r="A65" s="66"/>
      <c r="B65" s="61"/>
      <c r="C65" s="61"/>
      <c r="D65" s="61"/>
      <c r="E65" s="67"/>
      <c r="F65" s="63"/>
    </row>
    <row r="66" spans="1:8">
      <c r="A66" s="81" t="s">
        <v>148</v>
      </c>
      <c r="B66" s="61"/>
      <c r="C66" s="61"/>
      <c r="D66" s="61"/>
      <c r="E66" s="67"/>
      <c r="F66" s="63"/>
      <c r="H66" s="110"/>
    </row>
    <row r="67" spans="1:8">
      <c r="A67" s="66" t="s">
        <v>149</v>
      </c>
      <c r="B67" s="61">
        <v>627.24</v>
      </c>
      <c r="C67" s="61">
        <v>555</v>
      </c>
      <c r="D67" s="61">
        <v>72.239999999999995</v>
      </c>
      <c r="E67" s="67">
        <v>600</v>
      </c>
      <c r="F67" s="63"/>
    </row>
    <row r="68" spans="1:8">
      <c r="A68" s="66" t="s">
        <v>150</v>
      </c>
      <c r="B68" s="61">
        <v>7</v>
      </c>
      <c r="C68" s="61">
        <v>7</v>
      </c>
      <c r="D68" s="61"/>
      <c r="E68" s="67">
        <v>10</v>
      </c>
      <c r="F68" s="63"/>
    </row>
    <row r="69" spans="1:8">
      <c r="A69" s="66" t="s">
        <v>151</v>
      </c>
      <c r="B69" s="61"/>
      <c r="C69" s="61"/>
      <c r="D69" s="61"/>
      <c r="E69" s="67">
        <v>200</v>
      </c>
      <c r="F69" s="63"/>
    </row>
    <row r="70" spans="1:8">
      <c r="A70" s="66" t="s">
        <v>152</v>
      </c>
      <c r="B70" s="61">
        <v>40</v>
      </c>
      <c r="C70" s="61">
        <v>40</v>
      </c>
      <c r="D70" s="61"/>
      <c r="E70" s="67">
        <v>50</v>
      </c>
      <c r="F70" s="63"/>
    </row>
    <row r="71" spans="1:8">
      <c r="A71" s="66"/>
      <c r="B71" s="61"/>
      <c r="C71" s="61"/>
      <c r="D71" s="61"/>
      <c r="E71" s="67"/>
      <c r="F71" s="63"/>
    </row>
    <row r="72" spans="1:8">
      <c r="A72" s="81" t="s">
        <v>153</v>
      </c>
      <c r="B72" s="61"/>
      <c r="C72" s="61"/>
      <c r="D72" s="61"/>
      <c r="E72" s="67"/>
      <c r="F72" s="63"/>
      <c r="H72" s="121"/>
    </row>
    <row r="73" spans="1:8">
      <c r="A73" s="66" t="s">
        <v>154</v>
      </c>
      <c r="B73" s="61">
        <v>375</v>
      </c>
      <c r="C73" s="61">
        <v>375</v>
      </c>
      <c r="D73" s="61"/>
      <c r="E73" s="67">
        <v>375</v>
      </c>
      <c r="F73" s="63"/>
    </row>
    <row r="74" spans="1:8">
      <c r="A74" s="66" t="s">
        <v>155</v>
      </c>
      <c r="B74" s="61">
        <v>375</v>
      </c>
      <c r="C74" s="61">
        <v>375</v>
      </c>
      <c r="D74" s="61"/>
      <c r="E74" s="67">
        <v>375</v>
      </c>
      <c r="F74" s="63"/>
    </row>
    <row r="75" spans="1:8">
      <c r="A75" s="66" t="s">
        <v>156</v>
      </c>
      <c r="B75" s="61">
        <v>375</v>
      </c>
      <c r="C75" s="61">
        <v>375</v>
      </c>
      <c r="D75" s="61"/>
      <c r="E75" s="67">
        <v>375</v>
      </c>
      <c r="F75" s="63"/>
    </row>
    <row r="76" spans="1:8">
      <c r="A76" s="66" t="s">
        <v>157</v>
      </c>
      <c r="B76" s="61">
        <v>375</v>
      </c>
      <c r="C76" s="61">
        <v>375</v>
      </c>
      <c r="D76" s="61"/>
      <c r="E76" s="67">
        <v>375</v>
      </c>
      <c r="F76" s="63"/>
    </row>
    <row r="77" spans="1:8">
      <c r="A77" s="66" t="s">
        <v>158</v>
      </c>
      <c r="B77" s="61">
        <v>375</v>
      </c>
      <c r="C77" s="61">
        <v>375</v>
      </c>
      <c r="D77" s="61"/>
      <c r="E77" s="67">
        <v>375</v>
      </c>
      <c r="F77" s="63"/>
    </row>
    <row r="78" spans="1:8">
      <c r="A78" s="66" t="s">
        <v>159</v>
      </c>
      <c r="B78" s="61">
        <v>375</v>
      </c>
      <c r="C78" s="61">
        <v>375</v>
      </c>
      <c r="D78" s="61"/>
      <c r="E78" s="67">
        <v>375</v>
      </c>
      <c r="F78" s="63"/>
    </row>
    <row r="79" spans="1:8">
      <c r="A79" s="66" t="s">
        <v>160</v>
      </c>
      <c r="B79" s="61">
        <v>375</v>
      </c>
      <c r="C79" s="61">
        <v>375</v>
      </c>
      <c r="D79" s="61"/>
      <c r="E79" s="67">
        <v>375</v>
      </c>
      <c r="F79" s="63"/>
    </row>
    <row r="80" spans="1:8">
      <c r="A80" s="66" t="s">
        <v>161</v>
      </c>
      <c r="B80" s="61">
        <v>19.989999999999998</v>
      </c>
      <c r="C80" s="61">
        <v>19.989999999999998</v>
      </c>
      <c r="D80" s="61"/>
      <c r="E80" s="67">
        <v>30</v>
      </c>
      <c r="F80" s="63"/>
    </row>
    <row r="81" spans="1:6">
      <c r="A81" s="66" t="s">
        <v>162</v>
      </c>
      <c r="B81" s="61">
        <v>225</v>
      </c>
      <c r="C81" s="61">
        <v>225</v>
      </c>
      <c r="D81" s="61"/>
      <c r="E81" s="67">
        <v>225</v>
      </c>
      <c r="F81" s="63"/>
    </row>
    <row r="82" spans="1:6">
      <c r="A82" s="66" t="s">
        <v>163</v>
      </c>
      <c r="B82" s="61">
        <v>875</v>
      </c>
      <c r="C82" s="61">
        <v>875</v>
      </c>
      <c r="D82" s="61"/>
      <c r="E82" s="67">
        <v>875</v>
      </c>
      <c r="F82" s="63"/>
    </row>
    <row r="83" spans="1:6">
      <c r="A83" s="66" t="s">
        <v>164</v>
      </c>
      <c r="B83" s="61">
        <v>375</v>
      </c>
      <c r="C83" s="61">
        <v>375</v>
      </c>
      <c r="D83" s="61"/>
      <c r="E83" s="67">
        <v>375</v>
      </c>
      <c r="F83" s="63"/>
    </row>
    <row r="84" spans="1:6">
      <c r="A84" s="66" t="s">
        <v>165</v>
      </c>
      <c r="B84" s="61">
        <v>120</v>
      </c>
      <c r="C84" s="61">
        <v>120</v>
      </c>
      <c r="D84" s="61"/>
      <c r="E84" s="67">
        <v>120</v>
      </c>
      <c r="F84" s="63"/>
    </row>
    <row r="85" spans="1:6">
      <c r="A85" s="66" t="s">
        <v>166</v>
      </c>
      <c r="B85" s="61">
        <v>34.99</v>
      </c>
      <c r="C85" s="61">
        <v>34.99</v>
      </c>
      <c r="D85" s="61"/>
      <c r="E85" s="67">
        <v>150</v>
      </c>
      <c r="F85" s="63"/>
    </row>
    <row r="86" spans="1:6">
      <c r="A86" s="66"/>
      <c r="B86" s="61"/>
      <c r="C86" s="61"/>
      <c r="D86" s="61"/>
      <c r="E86" s="67"/>
      <c r="F86" s="63"/>
    </row>
    <row r="87" spans="1:6">
      <c r="A87" s="81" t="s">
        <v>167</v>
      </c>
      <c r="B87" s="61"/>
      <c r="C87" s="61"/>
      <c r="D87" s="61"/>
      <c r="E87" s="67"/>
      <c r="F87" s="63"/>
    </row>
    <row r="88" spans="1:6">
      <c r="A88" s="66" t="s">
        <v>168</v>
      </c>
      <c r="B88" s="61"/>
      <c r="C88" s="61"/>
      <c r="D88" s="61"/>
      <c r="E88" s="67"/>
      <c r="F88" s="63"/>
    </row>
    <row r="89" spans="1:6">
      <c r="A89" s="66" t="s">
        <v>169</v>
      </c>
      <c r="B89" s="61">
        <v>161.26</v>
      </c>
      <c r="C89" s="61">
        <v>134.38</v>
      </c>
      <c r="D89" s="61">
        <v>26.88</v>
      </c>
      <c r="E89" s="67">
        <v>200</v>
      </c>
      <c r="F89" s="63"/>
    </row>
    <row r="90" spans="1:6">
      <c r="A90" s="66" t="s">
        <v>170</v>
      </c>
      <c r="B90" s="61">
        <v>172.8</v>
      </c>
      <c r="C90" s="61">
        <v>144</v>
      </c>
      <c r="D90" s="61">
        <v>28.8</v>
      </c>
      <c r="E90" s="67">
        <v>200</v>
      </c>
      <c r="F90" s="63"/>
    </row>
    <row r="91" spans="1:6">
      <c r="A91" s="66" t="s">
        <v>171</v>
      </c>
      <c r="B91" s="61">
        <v>124.72</v>
      </c>
      <c r="C91" s="61">
        <v>103.92</v>
      </c>
      <c r="D91" s="61">
        <v>20.8</v>
      </c>
      <c r="E91" s="67">
        <v>185</v>
      </c>
      <c r="F91" s="63"/>
    </row>
    <row r="92" spans="1:6">
      <c r="A92" s="66" t="s">
        <v>172</v>
      </c>
      <c r="B92" s="61">
        <v>250</v>
      </c>
      <c r="C92" s="61">
        <v>250</v>
      </c>
      <c r="D92" s="61"/>
      <c r="E92" s="67">
        <v>500</v>
      </c>
      <c r="F92" s="63"/>
    </row>
    <row r="93" spans="1:6">
      <c r="A93" s="66" t="s">
        <v>173</v>
      </c>
      <c r="B93" s="61"/>
      <c r="C93" s="61"/>
      <c r="D93" s="61"/>
      <c r="E93" s="67"/>
      <c r="F93" s="63"/>
    </row>
    <row r="94" spans="1:6">
      <c r="A94" s="66" t="s">
        <v>174</v>
      </c>
      <c r="B94" s="61">
        <v>156</v>
      </c>
      <c r="C94" s="61">
        <v>130</v>
      </c>
      <c r="D94" s="61">
        <v>26</v>
      </c>
      <c r="E94" s="67">
        <v>100</v>
      </c>
      <c r="F94" s="63"/>
    </row>
    <row r="95" spans="1:6">
      <c r="A95" s="66"/>
      <c r="B95" s="61"/>
      <c r="C95" s="61"/>
      <c r="D95" s="61"/>
      <c r="E95" s="67"/>
      <c r="F95" s="63"/>
    </row>
    <row r="96" spans="1:6">
      <c r="A96" s="81" t="s">
        <v>175</v>
      </c>
      <c r="B96" s="61"/>
      <c r="C96" s="61"/>
      <c r="D96" s="61"/>
      <c r="E96" s="67"/>
      <c r="F96" s="63"/>
    </row>
    <row r="97" spans="1:6">
      <c r="A97" s="66" t="s">
        <v>176</v>
      </c>
      <c r="B97" s="61">
        <v>3408</v>
      </c>
      <c r="C97" s="61">
        <v>2840</v>
      </c>
      <c r="D97" s="61">
        <v>568</v>
      </c>
      <c r="E97" s="67">
        <v>1620</v>
      </c>
      <c r="F97" s="63"/>
    </row>
    <row r="98" spans="1:6">
      <c r="A98" s="66" t="s">
        <v>177</v>
      </c>
      <c r="B98" s="61"/>
      <c r="C98" s="61"/>
      <c r="D98" s="61"/>
      <c r="E98" s="67"/>
      <c r="F98" s="63"/>
    </row>
    <row r="99" spans="1:6">
      <c r="A99" s="66" t="s">
        <v>178</v>
      </c>
      <c r="B99" s="61">
        <v>4500</v>
      </c>
      <c r="C99" s="61">
        <v>4500</v>
      </c>
      <c r="D99" s="61"/>
      <c r="E99" s="67">
        <v>4500</v>
      </c>
      <c r="F99" s="63"/>
    </row>
    <row r="100" spans="1:6">
      <c r="A100" s="66" t="s">
        <v>179</v>
      </c>
      <c r="B100" s="61"/>
      <c r="C100" s="61"/>
      <c r="D100" s="61"/>
      <c r="E100" s="67">
        <v>100</v>
      </c>
      <c r="F100" s="63"/>
    </row>
    <row r="101" spans="1:6">
      <c r="A101" s="66" t="s">
        <v>180</v>
      </c>
      <c r="B101" s="61">
        <v>185.96</v>
      </c>
      <c r="C101" s="61">
        <v>185.96</v>
      </c>
      <c r="D101" s="61"/>
      <c r="E101" s="67">
        <v>300</v>
      </c>
      <c r="F101" s="63"/>
    </row>
    <row r="102" spans="1:6">
      <c r="A102" s="66" t="s">
        <v>239</v>
      </c>
      <c r="B102" s="61">
        <v>688.7</v>
      </c>
      <c r="C102" s="61">
        <v>573.91999999999996</v>
      </c>
      <c r="D102" s="61">
        <v>114.78</v>
      </c>
      <c r="E102" s="67">
        <v>500</v>
      </c>
      <c r="F102" s="63"/>
    </row>
    <row r="103" spans="1:6">
      <c r="A103" s="66" t="s">
        <v>332</v>
      </c>
      <c r="B103" s="61">
        <v>73</v>
      </c>
      <c r="C103" s="61">
        <v>73</v>
      </c>
      <c r="D103" s="61"/>
      <c r="E103" s="67"/>
      <c r="F103" s="63"/>
    </row>
    <row r="104" spans="1:6">
      <c r="A104" s="66" t="s">
        <v>182</v>
      </c>
      <c r="B104" s="61"/>
      <c r="C104" s="61"/>
      <c r="D104" s="61"/>
      <c r="E104" s="67">
        <v>250</v>
      </c>
      <c r="F104" s="63"/>
    </row>
    <row r="105" spans="1:6">
      <c r="A105" s="66" t="s">
        <v>183</v>
      </c>
      <c r="B105" s="61"/>
      <c r="C105" s="61"/>
      <c r="D105" s="61"/>
      <c r="E105" s="67">
        <v>200</v>
      </c>
      <c r="F105" s="63"/>
    </row>
    <row r="106" spans="1:6">
      <c r="A106" s="66" t="s">
        <v>184</v>
      </c>
      <c r="B106" s="61"/>
      <c r="C106" s="61"/>
      <c r="D106" s="61"/>
      <c r="E106" s="67">
        <v>200</v>
      </c>
      <c r="F106" s="63"/>
    </row>
    <row r="107" spans="1:6">
      <c r="A107" s="66" t="s">
        <v>185</v>
      </c>
      <c r="B107" s="61"/>
      <c r="C107" s="61"/>
      <c r="D107" s="61"/>
      <c r="E107" s="67">
        <v>100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81" t="s">
        <v>186</v>
      </c>
      <c r="B109" s="61"/>
      <c r="C109" s="61"/>
      <c r="D109" s="61"/>
      <c r="E109" s="67"/>
      <c r="F109" s="63"/>
    </row>
    <row r="110" spans="1:6">
      <c r="A110" s="66" t="s">
        <v>187</v>
      </c>
      <c r="B110" s="61">
        <v>254.4</v>
      </c>
      <c r="C110" s="61">
        <v>254.4</v>
      </c>
      <c r="D110" s="61"/>
      <c r="E110" s="67">
        <v>250</v>
      </c>
      <c r="F110" s="63"/>
    </row>
    <row r="111" spans="1:6">
      <c r="A111" s="66"/>
      <c r="B111" s="61"/>
      <c r="C111" s="61"/>
      <c r="D111" s="61"/>
      <c r="E111" s="67"/>
      <c r="F111" s="63"/>
    </row>
    <row r="112" spans="1:6">
      <c r="A112" s="66"/>
      <c r="B112" s="61"/>
      <c r="C112" s="61"/>
      <c r="D112" s="61"/>
      <c r="E112" s="67"/>
      <c r="F112" s="63"/>
    </row>
    <row r="113" spans="1:6">
      <c r="A113" s="81" t="s">
        <v>188</v>
      </c>
      <c r="B113" s="61"/>
      <c r="C113" s="61"/>
      <c r="D113" s="61"/>
      <c r="E113" s="67"/>
      <c r="F113" s="63"/>
    </row>
    <row r="114" spans="1:6">
      <c r="A114" s="66" t="s">
        <v>189</v>
      </c>
      <c r="B114" s="61">
        <v>38</v>
      </c>
      <c r="C114" s="61">
        <v>38</v>
      </c>
      <c r="D114" s="61"/>
      <c r="E114" s="67">
        <v>100</v>
      </c>
      <c r="F114" s="63"/>
    </row>
    <row r="115" spans="1:6">
      <c r="A115" s="66" t="s">
        <v>190</v>
      </c>
      <c r="B115" s="61">
        <v>16.98</v>
      </c>
      <c r="C115" s="61">
        <v>16.98</v>
      </c>
      <c r="D115" s="61"/>
      <c r="E115" s="67"/>
      <c r="F115" s="63"/>
    </row>
    <row r="116" spans="1:6">
      <c r="A116" s="66" t="s">
        <v>240</v>
      </c>
      <c r="B116" s="61">
        <v>291</v>
      </c>
      <c r="C116" s="61">
        <v>242.5</v>
      </c>
      <c r="D116" s="61">
        <v>48.5</v>
      </c>
      <c r="E116" s="67">
        <v>170</v>
      </c>
      <c r="F116" s="63"/>
    </row>
    <row r="117" spans="1:6">
      <c r="A117" s="66" t="s">
        <v>31</v>
      </c>
      <c r="B117" s="61">
        <v>912.18</v>
      </c>
      <c r="C117" s="61">
        <v>912.18</v>
      </c>
      <c r="D117" s="61"/>
      <c r="E117" s="67">
        <v>200</v>
      </c>
      <c r="F117" s="63"/>
    </row>
    <row r="118" spans="1:6">
      <c r="A118" s="66" t="s">
        <v>192</v>
      </c>
      <c r="B118" s="61"/>
      <c r="C118" s="61"/>
      <c r="D118" s="61"/>
      <c r="E118" s="67"/>
      <c r="F118" s="63"/>
    </row>
    <row r="119" spans="1:6">
      <c r="A119" s="66" t="s">
        <v>193</v>
      </c>
      <c r="B119" s="61"/>
      <c r="C119" s="61"/>
      <c r="D119" s="61"/>
      <c r="E119" s="67"/>
      <c r="F119" s="63"/>
    </row>
    <row r="120" spans="1:6">
      <c r="A120" s="66" t="s">
        <v>216</v>
      </c>
      <c r="B120" s="61">
        <v>442.49</v>
      </c>
      <c r="C120" s="61">
        <v>368.74</v>
      </c>
      <c r="D120" s="61">
        <v>73.75</v>
      </c>
      <c r="E120" s="67"/>
      <c r="F120" s="63"/>
    </row>
    <row r="121" spans="1:6">
      <c r="A121" s="66" t="s">
        <v>84</v>
      </c>
      <c r="B121" s="61"/>
      <c r="C121" s="61"/>
      <c r="D121" s="61"/>
      <c r="E121" s="67">
        <v>100</v>
      </c>
      <c r="F121" s="63"/>
    </row>
    <row r="122" spans="1:6">
      <c r="A122" s="66" t="s">
        <v>194</v>
      </c>
      <c r="B122" s="61"/>
      <c r="C122" s="61"/>
      <c r="D122" s="61">
        <f>-A147</f>
        <v>0</v>
      </c>
      <c r="E122" s="67"/>
      <c r="F122" s="63"/>
    </row>
    <row r="123" spans="1:6">
      <c r="A123" s="66" t="s">
        <v>217</v>
      </c>
      <c r="B123" s="61">
        <v>3360</v>
      </c>
      <c r="C123" s="61">
        <v>2800</v>
      </c>
      <c r="D123" s="61">
        <v>560</v>
      </c>
      <c r="E123" s="67"/>
      <c r="F123" s="63"/>
    </row>
    <row r="124" spans="1:6">
      <c r="A124" s="66" t="s">
        <v>281</v>
      </c>
      <c r="B124" s="61">
        <v>90.68</v>
      </c>
      <c r="C124" s="61">
        <v>75.569999999999993</v>
      </c>
      <c r="D124" s="61">
        <v>15.11</v>
      </c>
      <c r="E124" s="67"/>
      <c r="F124" s="63"/>
    </row>
    <row r="125" spans="1:6">
      <c r="A125" s="66" t="s">
        <v>195</v>
      </c>
      <c r="B125" s="61"/>
      <c r="C125" s="61"/>
      <c r="D125" s="61"/>
      <c r="E125" s="67"/>
      <c r="F125" s="63"/>
    </row>
    <row r="126" spans="1:6">
      <c r="A126" s="66" t="s">
        <v>15</v>
      </c>
      <c r="B126" s="61">
        <v>840</v>
      </c>
      <c r="C126" s="61">
        <v>700</v>
      </c>
      <c r="D126" s="61">
        <v>140</v>
      </c>
      <c r="E126" s="67"/>
      <c r="F126" s="63"/>
    </row>
    <row r="127" spans="1:6">
      <c r="A127" s="66" t="s">
        <v>197</v>
      </c>
      <c r="B127" s="61"/>
      <c r="C127" s="61"/>
      <c r="D127" s="61"/>
      <c r="E127" s="67">
        <v>100</v>
      </c>
      <c r="F127" s="63"/>
    </row>
    <row r="128" spans="1:6">
      <c r="A128" s="66" t="s">
        <v>198</v>
      </c>
      <c r="B128" s="61"/>
      <c r="C128" s="61" t="s">
        <v>220</v>
      </c>
      <c r="D128" s="61"/>
      <c r="E128" s="67">
        <v>50</v>
      </c>
      <c r="F128" s="63"/>
    </row>
    <row r="129" spans="1:6">
      <c r="A129" s="66" t="s">
        <v>199</v>
      </c>
      <c r="B129" s="61"/>
      <c r="C129" s="61"/>
      <c r="D129" s="61"/>
      <c r="E129" s="67">
        <v>150</v>
      </c>
      <c r="F129" s="63"/>
    </row>
    <row r="130" spans="1:6">
      <c r="A130" s="66" t="s">
        <v>200</v>
      </c>
      <c r="B130" s="61"/>
      <c r="C130" s="61"/>
      <c r="D130" s="61"/>
      <c r="E130" s="67">
        <v>1000</v>
      </c>
      <c r="F130" s="63"/>
    </row>
    <row r="131" spans="1:6">
      <c r="A131" s="66" t="s">
        <v>201</v>
      </c>
      <c r="B131" s="61"/>
      <c r="C131" s="61"/>
      <c r="D131" s="61"/>
      <c r="E131" s="67"/>
      <c r="F131" s="63"/>
    </row>
    <row r="132" spans="1:6">
      <c r="A132" s="66" t="s">
        <v>202</v>
      </c>
      <c r="B132" s="61">
        <v>460</v>
      </c>
      <c r="C132" s="61">
        <v>460</v>
      </c>
      <c r="D132" s="61"/>
      <c r="E132" s="67"/>
      <c r="F132" s="63"/>
    </row>
    <row r="133" spans="1:6">
      <c r="A133" s="66" t="s">
        <v>203</v>
      </c>
      <c r="B133" s="61"/>
      <c r="C133" s="61"/>
      <c r="D133" s="61"/>
      <c r="E133" s="67"/>
      <c r="F133" s="63"/>
    </row>
    <row r="134" spans="1:6">
      <c r="A134" s="66" t="s">
        <v>213</v>
      </c>
      <c r="B134" s="61">
        <v>1161.6300000000001</v>
      </c>
      <c r="C134" s="61">
        <v>1000.46</v>
      </c>
      <c r="D134" s="61">
        <v>161.16999999999999</v>
      </c>
      <c r="E134" s="67">
        <v>600</v>
      </c>
      <c r="F134" s="63"/>
    </row>
    <row r="135" spans="1:6">
      <c r="A135" s="66" t="s">
        <v>106</v>
      </c>
      <c r="B135" s="61"/>
      <c r="C135" s="61"/>
      <c r="D135" s="61"/>
      <c r="E135" s="67"/>
      <c r="F135" s="63"/>
    </row>
    <row r="136" spans="1:6">
      <c r="A136" s="66" t="s">
        <v>204</v>
      </c>
      <c r="B136" s="61"/>
      <c r="C136" s="61"/>
      <c r="D136" s="61"/>
      <c r="E136" s="67"/>
      <c r="F136" s="63"/>
    </row>
    <row r="137" spans="1:6">
      <c r="A137" s="66" t="s">
        <v>241</v>
      </c>
      <c r="B137" s="61"/>
      <c r="C137" s="61"/>
      <c r="D137" s="61"/>
      <c r="E137" s="67">
        <v>3000</v>
      </c>
      <c r="F137" s="63"/>
    </row>
    <row r="138" spans="1:6">
      <c r="A138" s="66" t="s">
        <v>205</v>
      </c>
      <c r="B138" s="61"/>
      <c r="C138" s="61"/>
      <c r="D138" s="61"/>
      <c r="E138" s="67">
        <v>100</v>
      </c>
      <c r="F138" s="63"/>
    </row>
    <row r="139" spans="1:6">
      <c r="A139" s="66" t="s">
        <v>206</v>
      </c>
      <c r="B139" s="61"/>
      <c r="C139" s="61"/>
      <c r="D139" s="61"/>
      <c r="E139" s="67"/>
      <c r="F139" s="63"/>
    </row>
    <row r="140" spans="1:6">
      <c r="A140" s="66" t="s">
        <v>112</v>
      </c>
      <c r="B140" s="61">
        <v>530</v>
      </c>
      <c r="C140" s="61">
        <v>530</v>
      </c>
      <c r="D140" s="61"/>
      <c r="E140" s="67"/>
      <c r="F140" s="63"/>
    </row>
    <row r="141" spans="1:6">
      <c r="A141" s="66" t="s">
        <v>207</v>
      </c>
      <c r="B141" s="61"/>
      <c r="C141" s="61"/>
      <c r="D141" s="61"/>
      <c r="E141" s="67">
        <v>100</v>
      </c>
      <c r="F141" s="63"/>
    </row>
    <row r="142" spans="1:6">
      <c r="A142" s="66" t="s">
        <v>208</v>
      </c>
      <c r="B142" s="61"/>
      <c r="C142" s="61"/>
      <c r="D142" s="61"/>
      <c r="E142" s="67">
        <v>100</v>
      </c>
      <c r="F142" s="63"/>
    </row>
    <row r="143" spans="1:6">
      <c r="A143" s="66" t="s">
        <v>209</v>
      </c>
      <c r="B143" s="61"/>
      <c r="C143" s="61"/>
      <c r="D143" s="61"/>
      <c r="E143" s="67"/>
      <c r="F143" s="63"/>
    </row>
    <row r="144" spans="1:6">
      <c r="A144" s="66" t="s">
        <v>210</v>
      </c>
      <c r="B144" s="61"/>
      <c r="C144" s="61"/>
      <c r="D144" s="61"/>
      <c r="E144" s="117">
        <v>100</v>
      </c>
      <c r="F144" s="63"/>
    </row>
    <row r="145" spans="1:6">
      <c r="A145" s="66"/>
      <c r="B145" s="61"/>
      <c r="C145" s="61"/>
      <c r="D145" s="61"/>
      <c r="E145" s="117"/>
      <c r="F145" s="63"/>
    </row>
    <row r="146" spans="1:6">
      <c r="A146" s="66" t="s">
        <v>335</v>
      </c>
      <c r="B146" s="61">
        <v>20000</v>
      </c>
      <c r="C146" s="61">
        <v>20000</v>
      </c>
      <c r="D146" s="61"/>
      <c r="E146" s="117"/>
      <c r="F146" s="63"/>
    </row>
    <row r="147" spans="1:6">
      <c r="A147" s="66"/>
      <c r="B147" s="61"/>
      <c r="C147" s="61"/>
      <c r="D147" s="61"/>
      <c r="F147" s="63"/>
    </row>
    <row r="148" spans="1:6">
      <c r="A148" s="66" t="s">
        <v>219</v>
      </c>
      <c r="B148" s="118">
        <f>SUM(B41:B146)</f>
        <v>55615.83</v>
      </c>
      <c r="C148" s="118">
        <f>SUM(C41:C146)</f>
        <v>53541.4</v>
      </c>
      <c r="D148" s="118">
        <f>SUM(D41:D146)</f>
        <v>2074.4299999999998</v>
      </c>
      <c r="E148" s="118">
        <f>SUM(E41:E144)</f>
        <v>40660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A353-3641-4882-B4E5-5F4676450B4F}">
  <dimension ref="A1:C49"/>
  <sheetViews>
    <sheetView topLeftCell="A22" workbookViewId="0">
      <selection activeCell="C14" sqref="C14"/>
    </sheetView>
  </sheetViews>
  <sheetFormatPr defaultRowHeight="14.4"/>
  <cols>
    <col min="1" max="1" width="48.33203125" customWidth="1"/>
    <col min="2" max="2" width="12" customWidth="1"/>
    <col min="3" max="3" width="26.6640625" customWidth="1"/>
  </cols>
  <sheetData>
    <row r="1" spans="1:3">
      <c r="A1" t="s">
        <v>34</v>
      </c>
    </row>
    <row r="2" spans="1:3">
      <c r="A2" s="171">
        <v>45261</v>
      </c>
    </row>
    <row r="3" spans="1:3">
      <c r="A3" t="s">
        <v>0</v>
      </c>
      <c r="B3" t="s">
        <v>1</v>
      </c>
      <c r="C3" t="s">
        <v>2</v>
      </c>
    </row>
    <row r="7" spans="1:3">
      <c r="A7" t="s">
        <v>4</v>
      </c>
    </row>
    <row r="8" spans="1:3">
      <c r="A8" t="s">
        <v>359</v>
      </c>
      <c r="B8">
        <v>183</v>
      </c>
      <c r="C8" t="s">
        <v>61</v>
      </c>
    </row>
    <row r="9" spans="1:3">
      <c r="A9" t="s">
        <v>360</v>
      </c>
      <c r="B9">
        <v>531.33000000000004</v>
      </c>
      <c r="C9" t="s">
        <v>361</v>
      </c>
    </row>
    <row r="10" spans="1:3">
      <c r="A10" t="s">
        <v>362</v>
      </c>
      <c r="B10">
        <v>55.99</v>
      </c>
      <c r="C10" t="s">
        <v>327</v>
      </c>
    </row>
    <row r="11" spans="1:3">
      <c r="A11" t="s">
        <v>73</v>
      </c>
      <c r="B11">
        <v>1602.29</v>
      </c>
      <c r="C11" t="s">
        <v>61</v>
      </c>
    </row>
    <row r="12" spans="1:3">
      <c r="A12" t="s">
        <v>74</v>
      </c>
      <c r="B12">
        <v>46.59</v>
      </c>
      <c r="C12" t="s">
        <v>61</v>
      </c>
    </row>
    <row r="13" spans="1:3">
      <c r="A13" t="s">
        <v>75</v>
      </c>
      <c r="B13">
        <v>35</v>
      </c>
      <c r="C13" t="s">
        <v>61</v>
      </c>
    </row>
    <row r="14" spans="1:3">
      <c r="A14" t="s">
        <v>363</v>
      </c>
      <c r="B14">
        <v>15.59</v>
      </c>
      <c r="C14" t="s">
        <v>61</v>
      </c>
    </row>
    <row r="15" spans="1:3">
      <c r="A15" t="s">
        <v>340</v>
      </c>
      <c r="B15">
        <v>126.9</v>
      </c>
      <c r="C15" t="s">
        <v>247</v>
      </c>
    </row>
    <row r="16" spans="1:3">
      <c r="A16" t="s">
        <v>364</v>
      </c>
      <c r="B16">
        <v>656.29</v>
      </c>
      <c r="C16" t="s">
        <v>61</v>
      </c>
    </row>
    <row r="17" spans="1:2">
      <c r="B17" s="141">
        <v>3252.98</v>
      </c>
    </row>
    <row r="18" spans="1:2">
      <c r="A18" t="s">
        <v>329</v>
      </c>
    </row>
    <row r="19" spans="1:2">
      <c r="A19" t="s">
        <v>10</v>
      </c>
      <c r="B19" s="141">
        <v>29370.54</v>
      </c>
    </row>
    <row r="20" spans="1:2">
      <c r="A20" t="s">
        <v>11</v>
      </c>
      <c r="B20" s="141">
        <v>2229.88</v>
      </c>
    </row>
    <row r="21" spans="1:2">
      <c r="A21" t="s">
        <v>12</v>
      </c>
      <c r="B21" s="141">
        <v>31600.42</v>
      </c>
    </row>
    <row r="23" spans="1:2">
      <c r="A23" t="s">
        <v>337</v>
      </c>
    </row>
    <row r="24" spans="1:2">
      <c r="A24" t="s">
        <v>13</v>
      </c>
      <c r="B24" s="141">
        <v>99785.84</v>
      </c>
    </row>
    <row r="26" spans="1:2">
      <c r="A26" t="s">
        <v>14</v>
      </c>
    </row>
    <row r="27" spans="1:2">
      <c r="A27" t="s">
        <v>15</v>
      </c>
      <c r="B27" s="141">
        <v>754.26</v>
      </c>
    </row>
    <row r="28" spans="1:2">
      <c r="A28" t="s">
        <v>16</v>
      </c>
      <c r="B28" s="141">
        <v>12482.69</v>
      </c>
    </row>
    <row r="29" spans="1:2">
      <c r="A29" t="s">
        <v>17</v>
      </c>
      <c r="B29" s="141">
        <v>10265.98</v>
      </c>
    </row>
    <row r="30" spans="1:2">
      <c r="A30" t="s">
        <v>18</v>
      </c>
      <c r="B30" s="141">
        <v>757.5</v>
      </c>
    </row>
    <row r="31" spans="1:2">
      <c r="A31" t="s">
        <v>19</v>
      </c>
      <c r="B31" s="141">
        <v>533.09</v>
      </c>
    </row>
    <row r="32" spans="1:2">
      <c r="A32" t="s">
        <v>20</v>
      </c>
      <c r="B32" s="141">
        <v>531.34</v>
      </c>
    </row>
    <row r="33" spans="1:3">
      <c r="A33" t="s">
        <v>21</v>
      </c>
      <c r="B33" s="141">
        <v>3964.58</v>
      </c>
      <c r="C33" t="s">
        <v>250</v>
      </c>
    </row>
    <row r="34" spans="1:3">
      <c r="A34" t="s">
        <v>22</v>
      </c>
      <c r="B34" s="141">
        <v>54.72</v>
      </c>
    </row>
    <row r="35" spans="1:3">
      <c r="A35" t="s">
        <v>23</v>
      </c>
      <c r="B35" s="141">
        <v>0</v>
      </c>
    </row>
    <row r="36" spans="1:3">
      <c r="A36" t="s">
        <v>24</v>
      </c>
      <c r="B36" s="141">
        <v>383.02</v>
      </c>
    </row>
    <row r="37" spans="1:3">
      <c r="A37" t="s">
        <v>25</v>
      </c>
      <c r="B37" s="141">
        <v>0</v>
      </c>
    </row>
    <row r="38" spans="1:3">
      <c r="A38" t="s">
        <v>26</v>
      </c>
      <c r="B38" s="141">
        <v>1000</v>
      </c>
    </row>
    <row r="39" spans="1:3">
      <c r="A39" t="s">
        <v>27</v>
      </c>
      <c r="B39" s="141">
        <v>115.45</v>
      </c>
    </row>
    <row r="40" spans="1:3">
      <c r="A40" t="s">
        <v>28</v>
      </c>
      <c r="B40" s="141">
        <v>2479.84</v>
      </c>
    </row>
    <row r="41" spans="1:3">
      <c r="A41" t="s">
        <v>29</v>
      </c>
      <c r="B41" s="141">
        <v>0</v>
      </c>
    </row>
    <row r="42" spans="1:3">
      <c r="A42" t="s">
        <v>30</v>
      </c>
      <c r="B42" s="141">
        <v>660</v>
      </c>
    </row>
    <row r="43" spans="1:3">
      <c r="A43" t="s">
        <v>31</v>
      </c>
      <c r="B43" s="141">
        <v>257.32</v>
      </c>
    </row>
    <row r="44" spans="1:3">
      <c r="A44" t="s">
        <v>317</v>
      </c>
      <c r="B44" s="141">
        <v>944.01</v>
      </c>
    </row>
    <row r="45" spans="1:3">
      <c r="B45" s="141">
        <v>27254.639999999999</v>
      </c>
    </row>
    <row r="46" spans="1:3">
      <c r="A46" t="s">
        <v>33</v>
      </c>
    </row>
    <row r="47" spans="1:3">
      <c r="A47" t="s">
        <v>318</v>
      </c>
    </row>
    <row r="48" spans="1:3">
      <c r="A48" t="s">
        <v>341</v>
      </c>
    </row>
    <row r="49" spans="1:1">
      <c r="A49" t="s">
        <v>339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57C9-FC2D-4E59-9E6F-7310DA4330AF}">
  <dimension ref="A1:H150"/>
  <sheetViews>
    <sheetView workbookViewId="0">
      <selection activeCell="B11" sqref="B11"/>
    </sheetView>
  </sheetViews>
  <sheetFormatPr defaultRowHeight="14.4"/>
  <cols>
    <col min="1" max="1" width="24.6640625" customWidth="1"/>
    <col min="2" max="3" width="9.88671875" bestFit="1" customWidth="1"/>
    <col min="5" max="5" width="10.5546875" customWidth="1"/>
    <col min="6" max="6" width="1.5546875" customWidth="1"/>
    <col min="7" max="7" width="10.5546875" bestFit="1" customWidth="1"/>
    <col min="8" max="8" width="11" customWidth="1"/>
  </cols>
  <sheetData>
    <row r="1" spans="1:8" ht="15" thickBot="1">
      <c r="A1" s="58" t="s">
        <v>345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344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/>
      <c r="H3" s="69"/>
    </row>
    <row r="4" spans="1:8">
      <c r="A4" s="66" t="s">
        <v>31</v>
      </c>
      <c r="B4" s="61">
        <v>453.49</v>
      </c>
      <c r="C4" s="61"/>
      <c r="D4" s="61"/>
      <c r="E4" s="67"/>
      <c r="F4" s="63"/>
      <c r="G4" s="68" t="s">
        <v>83</v>
      </c>
      <c r="H4" s="71">
        <v>24139.96</v>
      </c>
    </row>
    <row r="5" spans="1:8" ht="15" thickBot="1">
      <c r="A5" s="66" t="s">
        <v>331</v>
      </c>
      <c r="B5" s="146">
        <v>1000</v>
      </c>
      <c r="C5" s="61"/>
      <c r="D5" s="61"/>
      <c r="E5" s="67"/>
      <c r="F5" s="63"/>
      <c r="G5" s="149" t="s">
        <v>85</v>
      </c>
      <c r="H5" s="150">
        <f>SUM(H42+H54)</f>
        <v>5852.9800000000005</v>
      </c>
    </row>
    <row r="6" spans="1:8" ht="15" thickBot="1">
      <c r="A6" s="66" t="s">
        <v>84</v>
      </c>
      <c r="B6" s="61"/>
      <c r="C6" s="61"/>
      <c r="D6" s="61"/>
      <c r="E6" s="67"/>
      <c r="F6" s="63"/>
      <c r="G6" s="151" t="s">
        <v>87</v>
      </c>
      <c r="H6" s="152"/>
    </row>
    <row r="7" spans="1:8">
      <c r="A7" s="66" t="s">
        <v>86</v>
      </c>
      <c r="B7" s="61">
        <v>573</v>
      </c>
      <c r="C7" s="61"/>
      <c r="D7" s="61"/>
      <c r="E7" s="67"/>
      <c r="F7" s="63"/>
      <c r="G7" s="153"/>
      <c r="H7" s="71">
        <f>SUM(H4-H5)</f>
        <v>18286.98</v>
      </c>
    </row>
    <row r="8" spans="1:8">
      <c r="A8" s="66" t="s">
        <v>88</v>
      </c>
      <c r="B8" s="61">
        <v>600</v>
      </c>
      <c r="C8" s="61"/>
      <c r="D8" s="61"/>
      <c r="E8" s="67"/>
      <c r="F8" s="63"/>
      <c r="G8" s="77"/>
      <c r="H8" s="78"/>
    </row>
    <row r="9" spans="1:8">
      <c r="A9" s="66" t="s">
        <v>89</v>
      </c>
      <c r="B9" s="61"/>
      <c r="C9" s="61"/>
      <c r="D9" s="61"/>
      <c r="E9" s="67"/>
      <c r="F9" s="63"/>
      <c r="G9" s="68" t="s">
        <v>91</v>
      </c>
      <c r="H9" s="71">
        <v>2232.42</v>
      </c>
    </row>
    <row r="10" spans="1:8">
      <c r="A10" s="66" t="s">
        <v>90</v>
      </c>
      <c r="B10" s="61">
        <v>16.350000000000001</v>
      </c>
      <c r="C10" s="61"/>
      <c r="D10" s="61"/>
      <c r="E10" s="67"/>
      <c r="F10" s="63"/>
      <c r="G10" s="68"/>
      <c r="H10" s="71"/>
    </row>
    <row r="11" spans="1:8">
      <c r="A11" s="66" t="s">
        <v>92</v>
      </c>
      <c r="B11" s="61"/>
      <c r="C11" s="61"/>
      <c r="D11" s="61"/>
      <c r="E11" s="67"/>
      <c r="F11" s="63"/>
      <c r="G11" s="68"/>
      <c r="H11" s="71"/>
    </row>
    <row r="12" spans="1:8">
      <c r="A12" s="66" t="s">
        <v>215</v>
      </c>
      <c r="B12" s="61">
        <v>604.38</v>
      </c>
      <c r="C12" s="61"/>
      <c r="D12" s="61"/>
      <c r="E12" s="67"/>
      <c r="F12" s="63"/>
      <c r="G12" s="68" t="s">
        <v>94</v>
      </c>
      <c r="H12" s="71">
        <v>99785.84</v>
      </c>
    </row>
    <row r="13" spans="1:8">
      <c r="A13" s="66" t="s">
        <v>93</v>
      </c>
      <c r="B13" s="61"/>
      <c r="C13" s="61"/>
      <c r="D13" s="61"/>
      <c r="E13" s="67"/>
      <c r="F13" s="63"/>
      <c r="G13" s="68" t="s">
        <v>338</v>
      </c>
      <c r="H13" s="71"/>
    </row>
    <row r="14" spans="1:8">
      <c r="A14" s="66" t="s">
        <v>15</v>
      </c>
      <c r="B14" s="61"/>
      <c r="C14" s="61"/>
      <c r="D14" s="61"/>
      <c r="E14" s="67"/>
      <c r="F14" s="63"/>
      <c r="G14" s="154"/>
      <c r="H14" s="71"/>
    </row>
    <row r="15" spans="1:8" ht="15" thickBot="1">
      <c r="A15" s="66" t="s">
        <v>96</v>
      </c>
      <c r="B15" s="61">
        <v>200</v>
      </c>
      <c r="C15" s="61"/>
      <c r="D15" s="61"/>
      <c r="E15" s="67"/>
      <c r="F15" s="63"/>
      <c r="G15" s="155" t="s">
        <v>98</v>
      </c>
      <c r="H15" s="156">
        <f>SUM(H7+H9+H12)</f>
        <v>120305.23999999999</v>
      </c>
    </row>
    <row r="16" spans="1:8">
      <c r="A16" s="66" t="s">
        <v>97</v>
      </c>
      <c r="B16" s="61"/>
      <c r="C16" s="61"/>
      <c r="D16" s="61"/>
      <c r="E16" s="67"/>
      <c r="F16" s="63"/>
    </row>
    <row r="17" spans="1:8">
      <c r="A17" s="66" t="s">
        <v>99</v>
      </c>
      <c r="B17" s="61"/>
      <c r="C17" s="61"/>
      <c r="D17" s="61"/>
      <c r="E17" s="67"/>
      <c r="F17" s="63"/>
      <c r="G17" s="68"/>
      <c r="H17" s="71"/>
    </row>
    <row r="18" spans="1:8">
      <c r="A18" s="66" t="s">
        <v>100</v>
      </c>
      <c r="B18" s="61"/>
      <c r="C18" s="61"/>
      <c r="D18" s="61"/>
      <c r="E18" s="67"/>
      <c r="F18" s="63"/>
    </row>
    <row r="19" spans="1:8">
      <c r="A19" s="66" t="s">
        <v>101</v>
      </c>
      <c r="B19" s="61">
        <v>1925.87</v>
      </c>
      <c r="C19" s="61"/>
      <c r="D19" s="61"/>
      <c r="E19" s="67"/>
      <c r="F19" s="63"/>
      <c r="G19" s="66" t="s">
        <v>102</v>
      </c>
      <c r="H19" s="157">
        <v>106333.12</v>
      </c>
    </row>
    <row r="20" spans="1:8">
      <c r="A20" s="66" t="s">
        <v>103</v>
      </c>
      <c r="B20" s="61"/>
      <c r="C20" s="61"/>
      <c r="D20" s="61"/>
      <c r="E20" s="67"/>
      <c r="F20" s="63"/>
      <c r="G20" s="83"/>
      <c r="H20" s="83"/>
    </row>
    <row r="21" spans="1:8">
      <c r="A21" s="66" t="s">
        <v>104</v>
      </c>
      <c r="B21" s="61">
        <v>59.82</v>
      </c>
      <c r="C21" s="61"/>
      <c r="D21" s="61"/>
      <c r="E21" s="67"/>
      <c r="F21" s="63"/>
      <c r="G21" s="84" t="s">
        <v>105</v>
      </c>
      <c r="H21" s="85"/>
    </row>
    <row r="22" spans="1:8">
      <c r="A22" s="66" t="s">
        <v>106</v>
      </c>
      <c r="B22" s="61"/>
      <c r="C22" s="61"/>
      <c r="D22" s="61"/>
      <c r="E22" s="67"/>
      <c r="F22" s="63"/>
      <c r="G22" s="84" t="s">
        <v>107</v>
      </c>
      <c r="H22" s="85">
        <f>SUM(B37)</f>
        <v>72840.929999999993</v>
      </c>
    </row>
    <row r="23" spans="1:8">
      <c r="A23" s="66" t="s">
        <v>108</v>
      </c>
      <c r="B23" s="61"/>
      <c r="C23" s="61"/>
      <c r="D23" s="61"/>
      <c r="E23" s="67"/>
      <c r="F23" s="63"/>
      <c r="G23" s="66" t="s">
        <v>109</v>
      </c>
      <c r="H23" s="86"/>
    </row>
    <row r="24" spans="1:8">
      <c r="A24" s="66" t="s">
        <v>110</v>
      </c>
      <c r="B24" s="61"/>
      <c r="C24" s="61"/>
      <c r="D24" s="61"/>
      <c r="E24" s="67"/>
      <c r="F24" s="63"/>
      <c r="G24" s="87"/>
      <c r="H24" s="88">
        <f>SUM(H22:H23)</f>
        <v>72840.929999999993</v>
      </c>
    </row>
    <row r="25" spans="1:8">
      <c r="A25" s="66" t="s">
        <v>111</v>
      </c>
      <c r="B25" s="61"/>
      <c r="C25" s="61"/>
      <c r="D25" s="61"/>
      <c r="E25" s="67"/>
      <c r="F25" s="63"/>
      <c r="G25" s="87"/>
      <c r="H25" s="89"/>
    </row>
    <row r="26" spans="1:8">
      <c r="A26" s="66" t="s">
        <v>112</v>
      </c>
      <c r="B26" s="61"/>
      <c r="C26" s="61"/>
      <c r="D26" s="61"/>
      <c r="E26" s="67"/>
      <c r="F26" s="63"/>
      <c r="G26" s="90" t="s">
        <v>113</v>
      </c>
      <c r="H26" s="90"/>
    </row>
    <row r="27" spans="1:8">
      <c r="A27" s="66" t="s">
        <v>3</v>
      </c>
      <c r="B27" s="61"/>
      <c r="C27" s="61"/>
      <c r="D27" s="61"/>
      <c r="E27" s="67"/>
      <c r="F27" s="63"/>
      <c r="G27" s="90" t="s">
        <v>114</v>
      </c>
      <c r="H27" s="91">
        <f>SUM(B150)</f>
        <v>58868.810000000005</v>
      </c>
    </row>
    <row r="28" spans="1:8">
      <c r="A28" s="66" t="s">
        <v>115</v>
      </c>
      <c r="B28" s="61"/>
      <c r="C28" s="61"/>
      <c r="D28" s="61"/>
      <c r="E28" s="67"/>
      <c r="F28" s="63"/>
      <c r="G28" s="66" t="s">
        <v>109</v>
      </c>
      <c r="H28" s="86"/>
    </row>
    <row r="29" spans="1:8">
      <c r="A29" s="66" t="s">
        <v>116</v>
      </c>
      <c r="B29" s="61"/>
      <c r="C29" s="61"/>
      <c r="D29" s="61"/>
      <c r="E29" s="67"/>
      <c r="F29" s="63"/>
      <c r="G29" s="87"/>
      <c r="H29" s="88">
        <f>SUM(H27)-H28</f>
        <v>58868.810000000005</v>
      </c>
    </row>
    <row r="30" spans="1:8">
      <c r="A30" s="66" t="s">
        <v>117</v>
      </c>
      <c r="B30" s="61"/>
      <c r="C30" s="61"/>
      <c r="D30" s="61"/>
      <c r="E30" s="67"/>
      <c r="F30" s="63"/>
      <c r="G30" s="87"/>
      <c r="H30" s="87"/>
    </row>
    <row r="31" spans="1:8">
      <c r="A31" s="92" t="s">
        <v>118</v>
      </c>
      <c r="B31" s="93">
        <f>SUM(B3:B30)</f>
        <v>12180.93</v>
      </c>
      <c r="C31" s="61"/>
      <c r="D31" s="61"/>
      <c r="E31" s="94"/>
      <c r="F31" s="63"/>
      <c r="G31" s="95" t="s">
        <v>119</v>
      </c>
      <c r="H31" s="158">
        <f>SUM(H19+H24-H29)</f>
        <v>120305.23999999999</v>
      </c>
    </row>
    <row r="32" spans="1:8">
      <c r="A32" s="92" t="s">
        <v>120</v>
      </c>
      <c r="B32" s="97"/>
      <c r="C32" s="61"/>
      <c r="D32" s="61"/>
      <c r="E32" s="67"/>
      <c r="F32" s="63"/>
      <c r="G32" s="87"/>
      <c r="H32" s="98" t="s">
        <v>121</v>
      </c>
    </row>
    <row r="33" spans="1:8">
      <c r="A33" s="66" t="s">
        <v>122</v>
      </c>
      <c r="B33" s="61">
        <v>20330</v>
      </c>
      <c r="C33" s="61"/>
      <c r="D33" s="61"/>
      <c r="E33" s="99"/>
      <c r="F33" s="63"/>
      <c r="G33" s="87"/>
      <c r="H33" s="87"/>
    </row>
    <row r="34" spans="1:8">
      <c r="A34" s="66" t="s">
        <v>123</v>
      </c>
      <c r="B34" s="61">
        <v>20330</v>
      </c>
      <c r="C34" s="61"/>
      <c r="D34" s="61"/>
      <c r="E34" s="100"/>
      <c r="F34" s="63"/>
      <c r="G34" s="101"/>
      <c r="H34" s="105"/>
    </row>
    <row r="35" spans="1:8">
      <c r="A35" s="66" t="s">
        <v>124</v>
      </c>
      <c r="B35" s="61"/>
      <c r="C35" s="61"/>
      <c r="D35" s="61"/>
      <c r="E35" s="100"/>
      <c r="F35" s="63"/>
      <c r="G35" s="113" t="s">
        <v>129</v>
      </c>
      <c r="H35" s="131"/>
    </row>
    <row r="36" spans="1:8">
      <c r="A36" s="66" t="s">
        <v>335</v>
      </c>
      <c r="B36" s="61">
        <v>20000</v>
      </c>
      <c r="C36" s="61"/>
      <c r="D36" s="61"/>
      <c r="E36" s="100"/>
      <c r="F36" s="63"/>
      <c r="G36" s="108">
        <v>2264</v>
      </c>
      <c r="H36" s="136">
        <v>375</v>
      </c>
    </row>
    <row r="37" spans="1:8">
      <c r="A37" s="92" t="s">
        <v>107</v>
      </c>
      <c r="B37" s="93">
        <f>SUM(B31:B36)</f>
        <v>72840.929999999993</v>
      </c>
      <c r="C37" s="61"/>
      <c r="D37" s="61"/>
      <c r="E37" s="100"/>
      <c r="F37" s="63"/>
      <c r="G37" s="111">
        <v>2266</v>
      </c>
      <c r="H37" s="137">
        <v>375</v>
      </c>
    </row>
    <row r="38" spans="1:8">
      <c r="A38" s="66"/>
      <c r="B38" s="61"/>
      <c r="C38" s="61"/>
      <c r="D38" s="61"/>
      <c r="E38" s="100"/>
      <c r="F38" s="63"/>
      <c r="G38" s="108">
        <v>2268</v>
      </c>
      <c r="H38" s="137">
        <v>375</v>
      </c>
    </row>
    <row r="39" spans="1:8">
      <c r="A39" s="60" t="s">
        <v>126</v>
      </c>
      <c r="B39" s="61"/>
      <c r="C39" s="61"/>
      <c r="D39" s="61"/>
      <c r="E39" s="103"/>
      <c r="F39" s="63"/>
      <c r="G39" s="113">
        <v>2271</v>
      </c>
      <c r="H39" s="112">
        <v>225</v>
      </c>
    </row>
    <row r="40" spans="1:8">
      <c r="A40" s="81" t="s">
        <v>127</v>
      </c>
      <c r="B40" s="104"/>
      <c r="C40" s="104"/>
      <c r="D40" s="104"/>
      <c r="E40" s="103"/>
      <c r="F40" s="63"/>
      <c r="G40" s="113">
        <v>2272</v>
      </c>
      <c r="H40" s="112">
        <v>875</v>
      </c>
    </row>
    <row r="41" spans="1:8">
      <c r="A41" s="66" t="s">
        <v>128</v>
      </c>
      <c r="B41" s="61">
        <v>269.05</v>
      </c>
      <c r="C41" s="61">
        <v>269.05</v>
      </c>
      <c r="D41" s="61"/>
      <c r="E41" s="67">
        <v>750</v>
      </c>
      <c r="F41" s="63"/>
      <c r="G41" s="113">
        <v>2273</v>
      </c>
      <c r="H41" s="112">
        <v>375</v>
      </c>
    </row>
    <row r="42" spans="1:8">
      <c r="A42" s="66" t="s">
        <v>130</v>
      </c>
      <c r="B42" s="61">
        <v>10859.53</v>
      </c>
      <c r="C42" s="61">
        <v>10859.53</v>
      </c>
      <c r="D42" s="61"/>
      <c r="E42" s="67">
        <v>14500</v>
      </c>
      <c r="F42" s="63"/>
      <c r="H42" s="160">
        <f>SUM(H35:H41)</f>
        <v>2600</v>
      </c>
    </row>
    <row r="43" spans="1:8">
      <c r="A43" s="66" t="s">
        <v>131</v>
      </c>
      <c r="B43" s="61">
        <v>315</v>
      </c>
      <c r="C43" s="61">
        <v>315</v>
      </c>
      <c r="D43" s="61"/>
      <c r="E43" s="67">
        <v>420</v>
      </c>
      <c r="F43" s="63"/>
      <c r="G43" s="113"/>
      <c r="H43" s="139"/>
    </row>
    <row r="44" spans="1:8">
      <c r="A44" s="66" t="s">
        <v>132</v>
      </c>
      <c r="B44" s="61">
        <v>69.599999999999994</v>
      </c>
      <c r="C44" s="61">
        <v>58</v>
      </c>
      <c r="D44" s="61">
        <v>11.6</v>
      </c>
      <c r="E44" s="67">
        <v>150</v>
      </c>
      <c r="F44" s="63"/>
      <c r="G44" s="130"/>
      <c r="H44" s="131"/>
    </row>
    <row r="45" spans="1:8">
      <c r="A45" s="66"/>
      <c r="B45" s="61"/>
      <c r="C45" s="61"/>
      <c r="D45" s="61"/>
      <c r="E45" s="67"/>
      <c r="F45" s="63"/>
    </row>
    <row r="46" spans="1:8">
      <c r="A46" s="81" t="s">
        <v>133</v>
      </c>
      <c r="B46" s="61"/>
      <c r="C46" s="61"/>
      <c r="D46" s="61"/>
      <c r="E46" s="67"/>
      <c r="F46" s="63"/>
      <c r="G46" s="108" t="s">
        <v>135</v>
      </c>
      <c r="H46" s="137"/>
    </row>
    <row r="47" spans="1:8">
      <c r="A47" s="66" t="s">
        <v>134</v>
      </c>
      <c r="B47" s="61">
        <v>100.35</v>
      </c>
      <c r="C47" s="61">
        <v>100.35</v>
      </c>
      <c r="D47" s="61"/>
      <c r="E47" s="67">
        <v>300</v>
      </c>
      <c r="F47" s="63"/>
      <c r="G47" s="163">
        <v>2281</v>
      </c>
      <c r="H47" s="164">
        <v>183</v>
      </c>
    </row>
    <row r="48" spans="1:8">
      <c r="A48" s="66" t="s">
        <v>136</v>
      </c>
      <c r="B48" s="61">
        <v>622.79999999999995</v>
      </c>
      <c r="C48" s="61">
        <v>519</v>
      </c>
      <c r="D48" s="61">
        <v>103.8</v>
      </c>
      <c r="E48" s="67">
        <v>400</v>
      </c>
      <c r="F48" s="63"/>
      <c r="G48" s="163">
        <v>2282</v>
      </c>
      <c r="H48" s="164">
        <v>531.33000000000004</v>
      </c>
    </row>
    <row r="49" spans="1:8">
      <c r="A49" s="66" t="s">
        <v>218</v>
      </c>
      <c r="B49" s="61">
        <v>240</v>
      </c>
      <c r="C49" s="61">
        <v>200</v>
      </c>
      <c r="D49" s="61">
        <v>40</v>
      </c>
      <c r="E49" s="67"/>
      <c r="F49" s="63"/>
      <c r="G49" s="163">
        <v>2283</v>
      </c>
      <c r="H49" s="165">
        <v>55.99</v>
      </c>
    </row>
    <row r="50" spans="1:8">
      <c r="A50" s="66"/>
      <c r="B50" s="61"/>
      <c r="C50" s="61"/>
      <c r="D50" s="61"/>
      <c r="E50" s="67"/>
      <c r="F50" s="63"/>
      <c r="G50" s="166">
        <v>2284</v>
      </c>
      <c r="H50" s="167">
        <v>1683.88</v>
      </c>
    </row>
    <row r="51" spans="1:8">
      <c r="A51" s="66"/>
      <c r="B51" s="61"/>
      <c r="C51" s="61"/>
      <c r="D51" s="61"/>
      <c r="E51" s="67"/>
      <c r="F51" s="63"/>
      <c r="G51" s="166">
        <v>2285</v>
      </c>
      <c r="H51" s="167">
        <v>15.59</v>
      </c>
    </row>
    <row r="52" spans="1:8">
      <c r="A52" s="81" t="s">
        <v>137</v>
      </c>
      <c r="B52" s="61"/>
      <c r="C52" s="61"/>
      <c r="D52" s="61"/>
      <c r="E52" s="67"/>
      <c r="F52" s="63"/>
      <c r="G52" s="163">
        <v>2286</v>
      </c>
      <c r="H52" s="164">
        <v>126.9</v>
      </c>
    </row>
    <row r="53" spans="1:8">
      <c r="A53" s="66" t="s">
        <v>138</v>
      </c>
      <c r="B53" s="61">
        <v>150</v>
      </c>
      <c r="C53" s="61">
        <v>150</v>
      </c>
      <c r="D53" s="61"/>
      <c r="E53" s="67">
        <v>175</v>
      </c>
      <c r="F53" s="63"/>
      <c r="G53" s="166">
        <v>2287</v>
      </c>
      <c r="H53" s="167">
        <v>656.29</v>
      </c>
    </row>
    <row r="54" spans="1:8">
      <c r="A54" s="66" t="s">
        <v>139</v>
      </c>
      <c r="B54" s="61">
        <v>378</v>
      </c>
      <c r="C54" s="61">
        <v>315</v>
      </c>
      <c r="D54" s="61">
        <v>63</v>
      </c>
      <c r="E54" s="67">
        <v>260</v>
      </c>
      <c r="F54" s="63"/>
      <c r="G54" s="113"/>
      <c r="H54" s="132">
        <f>SUM(H47:H53)</f>
        <v>3252.9800000000005</v>
      </c>
    </row>
    <row r="55" spans="1:8">
      <c r="A55" s="66"/>
      <c r="B55" s="61"/>
      <c r="C55" s="61"/>
      <c r="D55" s="61"/>
      <c r="E55" s="67"/>
      <c r="F55" s="63"/>
      <c r="G55" s="113"/>
      <c r="H55" s="110"/>
    </row>
    <row r="56" spans="1:8">
      <c r="A56" s="81" t="s">
        <v>140</v>
      </c>
      <c r="B56" s="61"/>
      <c r="C56" s="61"/>
      <c r="D56" s="61"/>
      <c r="E56" s="67"/>
      <c r="F56" s="63"/>
      <c r="G56" s="113"/>
      <c r="H56" s="112"/>
    </row>
    <row r="57" spans="1:8">
      <c r="A57" s="66" t="s">
        <v>141</v>
      </c>
      <c r="B57" s="61">
        <v>1295.45</v>
      </c>
      <c r="C57" s="61">
        <v>1295.45</v>
      </c>
      <c r="D57" s="61"/>
      <c r="E57" s="67">
        <v>1750</v>
      </c>
      <c r="F57" s="63"/>
      <c r="G57" s="113"/>
      <c r="H57" s="112"/>
    </row>
    <row r="58" spans="1:8">
      <c r="A58" s="66" t="s">
        <v>142</v>
      </c>
      <c r="B58" s="61">
        <v>499.2</v>
      </c>
      <c r="C58" s="61">
        <v>499.2</v>
      </c>
      <c r="D58" s="61"/>
      <c r="E58" s="67">
        <v>600</v>
      </c>
      <c r="F58" s="63"/>
      <c r="G58" s="113"/>
      <c r="H58" s="112"/>
    </row>
    <row r="59" spans="1:8">
      <c r="A59" s="66" t="s">
        <v>143</v>
      </c>
      <c r="B59" s="61"/>
      <c r="C59" s="61"/>
      <c r="D59" s="61"/>
      <c r="E59" s="67">
        <v>500</v>
      </c>
      <c r="F59" s="63"/>
      <c r="G59" s="113"/>
      <c r="H59" s="112"/>
    </row>
    <row r="60" spans="1:8">
      <c r="A60" s="66" t="s">
        <v>334</v>
      </c>
      <c r="B60" s="61">
        <v>65</v>
      </c>
      <c r="C60" s="61">
        <v>65</v>
      </c>
      <c r="D60" s="61"/>
      <c r="E60" s="67">
        <v>180</v>
      </c>
      <c r="F60" s="63"/>
      <c r="H60" s="168"/>
    </row>
    <row r="61" spans="1:8">
      <c r="A61" s="66" t="s">
        <v>333</v>
      </c>
      <c r="B61" s="61">
        <v>25</v>
      </c>
      <c r="C61" s="61">
        <v>25</v>
      </c>
      <c r="D61" s="61"/>
      <c r="E61" s="67"/>
      <c r="F61" s="63"/>
    </row>
    <row r="62" spans="1:8">
      <c r="A62" s="66" t="s">
        <v>145</v>
      </c>
      <c r="B62" s="61"/>
      <c r="C62" s="61"/>
      <c r="D62" s="61"/>
      <c r="E62" s="67"/>
      <c r="F62" s="63"/>
    </row>
    <row r="63" spans="1:8">
      <c r="A63" s="66" t="s">
        <v>146</v>
      </c>
      <c r="B63" s="61"/>
      <c r="C63" s="61"/>
      <c r="D63" s="61"/>
      <c r="E63" s="67">
        <v>140</v>
      </c>
      <c r="F63" s="63"/>
    </row>
    <row r="64" spans="1:8">
      <c r="A64" s="66" t="s">
        <v>147</v>
      </c>
      <c r="B64" s="61"/>
      <c r="C64" s="61"/>
      <c r="D64" s="61"/>
      <c r="E64" s="67">
        <v>200</v>
      </c>
      <c r="F64" s="63"/>
    </row>
    <row r="65" spans="1:8">
      <c r="A65" s="66"/>
      <c r="B65" s="61"/>
      <c r="C65" s="61"/>
      <c r="D65" s="61"/>
      <c r="E65" s="67"/>
      <c r="F65" s="63"/>
    </row>
    <row r="66" spans="1:8">
      <c r="A66" s="81" t="s">
        <v>148</v>
      </c>
      <c r="B66" s="61"/>
      <c r="C66" s="61"/>
      <c r="D66" s="61"/>
      <c r="E66" s="67"/>
      <c r="F66" s="63"/>
    </row>
    <row r="67" spans="1:8">
      <c r="A67" s="66" t="s">
        <v>149</v>
      </c>
      <c r="B67" s="61">
        <v>627.24</v>
      </c>
      <c r="C67" s="61">
        <v>555</v>
      </c>
      <c r="D67" s="61">
        <v>72.239999999999995</v>
      </c>
      <c r="E67" s="67">
        <v>600</v>
      </c>
      <c r="F67" s="63"/>
    </row>
    <row r="68" spans="1:8">
      <c r="A68" s="66" t="s">
        <v>150</v>
      </c>
      <c r="B68" s="61">
        <v>7</v>
      </c>
      <c r="C68" s="61">
        <v>7</v>
      </c>
      <c r="D68" s="61"/>
      <c r="E68" s="67">
        <v>10</v>
      </c>
      <c r="F68" s="63"/>
    </row>
    <row r="69" spans="1:8">
      <c r="A69" s="66" t="s">
        <v>151</v>
      </c>
      <c r="B69" s="61">
        <v>183</v>
      </c>
      <c r="C69" s="61">
        <v>183</v>
      </c>
      <c r="D69" s="61"/>
      <c r="E69" s="67">
        <v>200</v>
      </c>
      <c r="F69" s="63"/>
    </row>
    <row r="70" spans="1:8">
      <c r="A70" s="66" t="s">
        <v>152</v>
      </c>
      <c r="B70" s="61">
        <v>40</v>
      </c>
      <c r="C70" s="61">
        <v>40</v>
      </c>
      <c r="D70" s="61"/>
      <c r="E70" s="67">
        <v>50</v>
      </c>
      <c r="F70" s="63"/>
    </row>
    <row r="71" spans="1:8">
      <c r="A71" s="66"/>
      <c r="B71" s="61"/>
      <c r="C71" s="61"/>
      <c r="D71" s="61"/>
      <c r="E71" s="67"/>
      <c r="F71" s="63"/>
      <c r="H71" s="126"/>
    </row>
    <row r="72" spans="1:8">
      <c r="A72" s="81" t="s">
        <v>153</v>
      </c>
      <c r="B72" s="61"/>
      <c r="C72" s="61"/>
      <c r="D72" s="61"/>
      <c r="E72" s="67"/>
      <c r="F72" s="63"/>
      <c r="H72" s="121"/>
    </row>
    <row r="73" spans="1:8">
      <c r="A73" s="66" t="s">
        <v>154</v>
      </c>
      <c r="B73" s="61">
        <v>375</v>
      </c>
      <c r="C73" s="61">
        <v>375</v>
      </c>
      <c r="D73" s="61"/>
      <c r="E73" s="67">
        <v>375</v>
      </c>
      <c r="F73" s="63"/>
    </row>
    <row r="74" spans="1:8">
      <c r="A74" s="66" t="s">
        <v>155</v>
      </c>
      <c r="B74" s="61">
        <v>375</v>
      </c>
      <c r="C74" s="61">
        <v>375</v>
      </c>
      <c r="D74" s="61"/>
      <c r="E74" s="67">
        <v>375</v>
      </c>
      <c r="F74" s="63"/>
    </row>
    <row r="75" spans="1:8">
      <c r="A75" s="66" t="s">
        <v>156</v>
      </c>
      <c r="B75" s="61">
        <v>375</v>
      </c>
      <c r="C75" s="61">
        <v>375</v>
      </c>
      <c r="D75" s="61"/>
      <c r="E75" s="67">
        <v>375</v>
      </c>
      <c r="F75" s="63"/>
    </row>
    <row r="76" spans="1:8">
      <c r="A76" s="66" t="s">
        <v>157</v>
      </c>
      <c r="B76" s="61">
        <v>375</v>
      </c>
      <c r="C76" s="61">
        <v>375</v>
      </c>
      <c r="D76" s="61"/>
      <c r="E76" s="67">
        <v>375</v>
      </c>
      <c r="F76" s="63"/>
    </row>
    <row r="77" spans="1:8">
      <c r="A77" s="66" t="s">
        <v>158</v>
      </c>
      <c r="B77" s="61">
        <v>375</v>
      </c>
      <c r="C77" s="61">
        <v>375</v>
      </c>
      <c r="D77" s="61"/>
      <c r="E77" s="67">
        <v>375</v>
      </c>
      <c r="F77" s="63"/>
    </row>
    <row r="78" spans="1:8">
      <c r="A78" s="66" t="s">
        <v>159</v>
      </c>
      <c r="B78" s="61">
        <v>375</v>
      </c>
      <c r="C78" s="61">
        <v>375</v>
      </c>
      <c r="D78" s="61"/>
      <c r="E78" s="67">
        <v>375</v>
      </c>
      <c r="F78" s="63"/>
    </row>
    <row r="79" spans="1:8">
      <c r="A79" s="66" t="s">
        <v>160</v>
      </c>
      <c r="B79" s="61">
        <v>375</v>
      </c>
      <c r="C79" s="61">
        <v>375</v>
      </c>
      <c r="D79" s="61"/>
      <c r="E79" s="67">
        <v>375</v>
      </c>
      <c r="F79" s="63"/>
    </row>
    <row r="80" spans="1:8">
      <c r="A80" s="66" t="s">
        <v>161</v>
      </c>
      <c r="B80" s="61">
        <v>19.989999999999998</v>
      </c>
      <c r="C80" s="61">
        <v>19.989999999999998</v>
      </c>
      <c r="D80" s="61"/>
      <c r="E80" s="67">
        <v>30</v>
      </c>
      <c r="F80" s="63"/>
    </row>
    <row r="81" spans="1:6">
      <c r="A81" s="66" t="s">
        <v>162</v>
      </c>
      <c r="B81" s="61">
        <v>225</v>
      </c>
      <c r="C81" s="61">
        <v>225</v>
      </c>
      <c r="D81" s="61"/>
      <c r="E81" s="67">
        <v>225</v>
      </c>
      <c r="F81" s="63"/>
    </row>
    <row r="82" spans="1:6">
      <c r="A82" s="66" t="s">
        <v>163</v>
      </c>
      <c r="B82" s="61">
        <v>875</v>
      </c>
      <c r="C82" s="61">
        <v>875</v>
      </c>
      <c r="D82" s="61"/>
      <c r="E82" s="67">
        <v>875</v>
      </c>
      <c r="F82" s="63"/>
    </row>
    <row r="83" spans="1:6">
      <c r="A83" s="66" t="s">
        <v>164</v>
      </c>
      <c r="B83" s="61">
        <v>375</v>
      </c>
      <c r="C83" s="61">
        <v>375</v>
      </c>
      <c r="D83" s="61"/>
      <c r="E83" s="67">
        <v>375</v>
      </c>
      <c r="F83" s="63"/>
    </row>
    <row r="84" spans="1:6">
      <c r="A84" s="66" t="s">
        <v>165</v>
      </c>
      <c r="B84" s="61">
        <v>120</v>
      </c>
      <c r="C84" s="61">
        <v>120</v>
      </c>
      <c r="D84" s="61"/>
      <c r="E84" s="67">
        <v>120</v>
      </c>
      <c r="F84" s="63"/>
    </row>
    <row r="85" spans="1:6">
      <c r="A85" s="66" t="s">
        <v>166</v>
      </c>
      <c r="B85" s="61">
        <v>34.99</v>
      </c>
      <c r="C85" s="61">
        <v>34.99</v>
      </c>
      <c r="D85" s="61"/>
      <c r="E85" s="67">
        <v>150</v>
      </c>
      <c r="F85" s="63"/>
    </row>
    <row r="86" spans="1:6">
      <c r="A86" s="66"/>
      <c r="B86" s="61"/>
      <c r="C86" s="61"/>
      <c r="D86" s="61"/>
      <c r="E86" s="67"/>
      <c r="F86" s="63"/>
    </row>
    <row r="87" spans="1:6">
      <c r="A87" s="81" t="s">
        <v>167</v>
      </c>
      <c r="B87" s="61"/>
      <c r="C87" s="61"/>
      <c r="D87" s="61"/>
      <c r="E87" s="67"/>
      <c r="F87" s="63"/>
    </row>
    <row r="88" spans="1:6">
      <c r="A88" s="66" t="s">
        <v>168</v>
      </c>
      <c r="B88" s="61"/>
      <c r="C88" s="61"/>
      <c r="D88" s="61"/>
      <c r="E88" s="67"/>
      <c r="F88" s="63"/>
    </row>
    <row r="89" spans="1:6">
      <c r="A89" s="66" t="s">
        <v>169</v>
      </c>
      <c r="B89" s="61">
        <v>161.26</v>
      </c>
      <c r="C89" s="61">
        <v>134.38</v>
      </c>
      <c r="D89" s="61">
        <v>26.88</v>
      </c>
      <c r="E89" s="67">
        <v>200</v>
      </c>
      <c r="F89" s="63"/>
    </row>
    <row r="90" spans="1:6">
      <c r="A90" s="66" t="s">
        <v>170</v>
      </c>
      <c r="B90" s="61">
        <v>172.8</v>
      </c>
      <c r="C90" s="61">
        <v>144</v>
      </c>
      <c r="D90" s="61">
        <v>28.8</v>
      </c>
      <c r="E90" s="67">
        <v>200</v>
      </c>
      <c r="F90" s="63"/>
    </row>
    <row r="91" spans="1:6">
      <c r="A91" s="66" t="s">
        <v>171</v>
      </c>
      <c r="B91" s="61">
        <v>140.31</v>
      </c>
      <c r="C91" s="61">
        <v>116.91</v>
      </c>
      <c r="D91" s="61">
        <v>23.4</v>
      </c>
      <c r="E91" s="67">
        <v>185</v>
      </c>
      <c r="F91" s="63"/>
    </row>
    <row r="92" spans="1:6">
      <c r="A92" s="66" t="s">
        <v>172</v>
      </c>
      <c r="B92" s="61">
        <v>250</v>
      </c>
      <c r="C92" s="61">
        <v>250</v>
      </c>
      <c r="D92" s="61"/>
      <c r="E92" s="67">
        <v>500</v>
      </c>
      <c r="F92" s="63"/>
    </row>
    <row r="93" spans="1:6">
      <c r="A93" s="66" t="s">
        <v>173</v>
      </c>
      <c r="B93" s="61"/>
      <c r="C93" s="61"/>
      <c r="D93" s="61"/>
      <c r="E93" s="67"/>
      <c r="F93" s="63"/>
    </row>
    <row r="94" spans="1:6">
      <c r="A94" s="66" t="s">
        <v>174</v>
      </c>
      <c r="B94" s="61">
        <v>156</v>
      </c>
      <c r="C94" s="61">
        <v>130</v>
      </c>
      <c r="D94" s="61">
        <v>26</v>
      </c>
      <c r="E94" s="67">
        <v>100</v>
      </c>
      <c r="F94" s="63"/>
    </row>
    <row r="95" spans="1:6">
      <c r="A95" s="66"/>
      <c r="B95" s="61"/>
      <c r="C95" s="61"/>
      <c r="D95" s="61"/>
      <c r="E95" s="67"/>
      <c r="F95" s="63"/>
    </row>
    <row r="96" spans="1:6">
      <c r="A96" s="81" t="s">
        <v>175</v>
      </c>
      <c r="B96" s="61"/>
      <c r="C96" s="61"/>
      <c r="D96" s="61"/>
      <c r="E96" s="67"/>
      <c r="F96" s="63"/>
    </row>
    <row r="97" spans="1:6">
      <c r="A97" s="66" t="s">
        <v>176</v>
      </c>
      <c r="B97" s="61">
        <v>3408</v>
      </c>
      <c r="C97" s="61">
        <v>2840</v>
      </c>
      <c r="D97" s="61">
        <v>568</v>
      </c>
      <c r="E97" s="67">
        <v>1620</v>
      </c>
      <c r="F97" s="63"/>
    </row>
    <row r="98" spans="1:6">
      <c r="A98" s="66" t="s">
        <v>177</v>
      </c>
      <c r="B98" s="61"/>
      <c r="C98" s="61"/>
      <c r="D98" s="61"/>
      <c r="E98" s="67"/>
      <c r="F98" s="63"/>
    </row>
    <row r="99" spans="1:6">
      <c r="A99" s="66" t="s">
        <v>178</v>
      </c>
      <c r="B99" s="61">
        <v>4500</v>
      </c>
      <c r="C99" s="61">
        <v>4500</v>
      </c>
      <c r="D99" s="61"/>
      <c r="E99" s="67">
        <v>4500</v>
      </c>
      <c r="F99" s="63"/>
    </row>
    <row r="100" spans="1:6">
      <c r="A100" s="66" t="s">
        <v>179</v>
      </c>
      <c r="B100" s="61"/>
      <c r="C100" s="61"/>
      <c r="D100" s="61"/>
      <c r="E100" s="67">
        <v>100</v>
      </c>
      <c r="F100" s="63"/>
    </row>
    <row r="101" spans="1:6">
      <c r="A101" s="66" t="s">
        <v>180</v>
      </c>
      <c r="B101" s="61">
        <v>185.96</v>
      </c>
      <c r="C101" s="61">
        <v>185.96</v>
      </c>
      <c r="D101" s="61"/>
      <c r="E101" s="67">
        <v>300</v>
      </c>
      <c r="F101" s="63"/>
    </row>
    <row r="102" spans="1:6">
      <c r="A102" s="66" t="s">
        <v>239</v>
      </c>
      <c r="B102" s="61">
        <v>688.7</v>
      </c>
      <c r="C102" s="61">
        <v>573.91999999999996</v>
      </c>
      <c r="D102" s="61">
        <v>114.78</v>
      </c>
      <c r="E102" s="67">
        <v>500</v>
      </c>
      <c r="F102" s="63"/>
    </row>
    <row r="103" spans="1:6">
      <c r="A103" s="66" t="s">
        <v>332</v>
      </c>
      <c r="B103" s="61">
        <v>73</v>
      </c>
      <c r="C103" s="61">
        <v>73</v>
      </c>
      <c r="D103" s="61"/>
      <c r="E103" s="67"/>
      <c r="F103" s="63"/>
    </row>
    <row r="104" spans="1:6">
      <c r="A104" s="66" t="s">
        <v>182</v>
      </c>
      <c r="B104" s="61"/>
      <c r="C104" s="61"/>
      <c r="D104" s="61"/>
      <c r="E104" s="67">
        <v>250</v>
      </c>
      <c r="F104" s="63"/>
    </row>
    <row r="105" spans="1:6">
      <c r="A105" s="66" t="s">
        <v>183</v>
      </c>
      <c r="B105" s="61"/>
      <c r="C105" s="61"/>
      <c r="D105" s="61"/>
      <c r="E105" s="67">
        <v>200</v>
      </c>
      <c r="F105" s="63"/>
    </row>
    <row r="106" spans="1:6">
      <c r="A106" s="66" t="s">
        <v>184</v>
      </c>
      <c r="B106" s="61"/>
      <c r="C106" s="61"/>
      <c r="D106" s="61"/>
      <c r="E106" s="67">
        <v>200</v>
      </c>
      <c r="F106" s="63"/>
    </row>
    <row r="107" spans="1:6">
      <c r="A107" s="66" t="s">
        <v>185</v>
      </c>
      <c r="B107" s="61"/>
      <c r="C107" s="61"/>
      <c r="D107" s="61"/>
      <c r="E107" s="67">
        <v>100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81" t="s">
        <v>186</v>
      </c>
      <c r="B109" s="61"/>
      <c r="C109" s="61"/>
      <c r="D109" s="61"/>
      <c r="E109" s="67"/>
      <c r="F109" s="63"/>
    </row>
    <row r="110" spans="1:6">
      <c r="A110" s="66" t="s">
        <v>187</v>
      </c>
      <c r="B110" s="61">
        <v>254.4</v>
      </c>
      <c r="C110" s="61">
        <v>254.4</v>
      </c>
      <c r="D110" s="61"/>
      <c r="E110" s="67">
        <v>250</v>
      </c>
      <c r="F110" s="63"/>
    </row>
    <row r="111" spans="1:6">
      <c r="A111" s="66"/>
      <c r="B111" s="61"/>
      <c r="C111" s="61"/>
      <c r="D111" s="61"/>
      <c r="E111" s="67"/>
      <c r="F111" s="63"/>
    </row>
    <row r="112" spans="1:6">
      <c r="A112" s="66"/>
      <c r="B112" s="61"/>
      <c r="C112" s="61"/>
      <c r="D112" s="61"/>
      <c r="E112" s="67"/>
      <c r="F112" s="63"/>
    </row>
    <row r="113" spans="1:6">
      <c r="A113" s="81" t="s">
        <v>188</v>
      </c>
      <c r="B113" s="61"/>
      <c r="C113" s="61"/>
      <c r="D113" s="61"/>
      <c r="E113" s="67"/>
      <c r="F113" s="63"/>
    </row>
    <row r="114" spans="1:6">
      <c r="A114" s="66" t="s">
        <v>189</v>
      </c>
      <c r="B114" s="61">
        <v>38</v>
      </c>
      <c r="C114" s="61">
        <v>38</v>
      </c>
      <c r="D114" s="61"/>
      <c r="E114" s="67">
        <v>100</v>
      </c>
      <c r="F114" s="63"/>
    </row>
    <row r="115" spans="1:6">
      <c r="A115" s="66" t="s">
        <v>190</v>
      </c>
      <c r="B115" s="61">
        <v>16.98</v>
      </c>
      <c r="C115" s="61">
        <v>16.98</v>
      </c>
      <c r="D115" s="61"/>
      <c r="E115" s="67"/>
      <c r="F115" s="63"/>
    </row>
    <row r="116" spans="1:6">
      <c r="A116" s="66" t="s">
        <v>240</v>
      </c>
      <c r="B116" s="61">
        <v>291</v>
      </c>
      <c r="C116" s="61">
        <v>242.5</v>
      </c>
      <c r="D116" s="61">
        <v>48.5</v>
      </c>
      <c r="E116" s="67">
        <v>170</v>
      </c>
      <c r="F116" s="63"/>
    </row>
    <row r="117" spans="1:6">
      <c r="A117" s="66" t="s">
        <v>31</v>
      </c>
      <c r="B117" s="61">
        <v>1039.08</v>
      </c>
      <c r="C117" s="61">
        <v>1039.08</v>
      </c>
      <c r="D117" s="61"/>
      <c r="E117" s="67">
        <v>200</v>
      </c>
      <c r="F117" s="63"/>
    </row>
    <row r="118" spans="1:6">
      <c r="A118" s="66" t="s">
        <v>343</v>
      </c>
      <c r="B118" s="61">
        <v>55.99</v>
      </c>
      <c r="C118" s="61">
        <v>55.99</v>
      </c>
      <c r="D118" s="61"/>
      <c r="E118" s="67"/>
      <c r="F118" s="63"/>
    </row>
    <row r="119" spans="1:6">
      <c r="A119" s="66" t="s">
        <v>192</v>
      </c>
      <c r="B119" s="61"/>
      <c r="C119" s="61"/>
      <c r="D119" s="61"/>
      <c r="E119" s="67"/>
      <c r="F119" s="63"/>
    </row>
    <row r="120" spans="1:6">
      <c r="A120" s="66" t="s">
        <v>193</v>
      </c>
      <c r="B120" s="61"/>
      <c r="C120" s="61"/>
      <c r="D120" s="61"/>
      <c r="E120" s="67"/>
      <c r="F120" s="63"/>
    </row>
    <row r="121" spans="1:6">
      <c r="A121" s="66" t="s">
        <v>216</v>
      </c>
      <c r="B121" s="61">
        <v>442.49</v>
      </c>
      <c r="C121" s="61">
        <v>368.74</v>
      </c>
      <c r="D121" s="61">
        <v>73.75</v>
      </c>
      <c r="E121" s="67"/>
      <c r="F121" s="63"/>
    </row>
    <row r="122" spans="1:6">
      <c r="A122" s="66" t="s">
        <v>84</v>
      </c>
      <c r="B122" s="61"/>
      <c r="C122" s="61"/>
      <c r="D122" s="61"/>
      <c r="E122" s="67">
        <v>100</v>
      </c>
      <c r="F122" s="63"/>
    </row>
    <row r="123" spans="1:6">
      <c r="A123" s="66" t="s">
        <v>194</v>
      </c>
      <c r="B123" s="61"/>
      <c r="C123" s="61"/>
      <c r="D123" s="61">
        <f>-A149</f>
        <v>0</v>
      </c>
      <c r="E123" s="67"/>
      <c r="F123" s="63"/>
    </row>
    <row r="124" spans="1:6">
      <c r="A124" s="66" t="s">
        <v>217</v>
      </c>
      <c r="B124" s="61">
        <v>3360</v>
      </c>
      <c r="C124" s="61">
        <v>2800</v>
      </c>
      <c r="D124" s="61">
        <v>560</v>
      </c>
      <c r="E124" s="67"/>
      <c r="F124" s="63"/>
    </row>
    <row r="125" spans="1:6">
      <c r="A125" s="66" t="s">
        <v>281</v>
      </c>
      <c r="B125" s="61">
        <v>90.68</v>
      </c>
      <c r="C125" s="61">
        <v>75.569999999999993</v>
      </c>
      <c r="D125" s="61">
        <v>15.11</v>
      </c>
      <c r="E125" s="67"/>
      <c r="F125" s="63"/>
    </row>
    <row r="126" spans="1:6">
      <c r="A126" s="66" t="s">
        <v>195</v>
      </c>
      <c r="B126" s="61"/>
      <c r="C126" s="61"/>
      <c r="D126" s="61"/>
      <c r="E126" s="67"/>
      <c r="F126" s="63"/>
    </row>
    <row r="127" spans="1:6">
      <c r="A127" s="66" t="s">
        <v>15</v>
      </c>
      <c r="B127" s="61">
        <v>840</v>
      </c>
      <c r="C127" s="61">
        <v>700</v>
      </c>
      <c r="D127" s="61">
        <v>140</v>
      </c>
      <c r="E127" s="67"/>
      <c r="F127" s="63"/>
    </row>
    <row r="128" spans="1:6">
      <c r="A128" s="66" t="s">
        <v>197</v>
      </c>
      <c r="B128" s="61"/>
      <c r="C128" s="61"/>
      <c r="D128" s="61"/>
      <c r="E128" s="67">
        <v>100</v>
      </c>
      <c r="F128" s="63"/>
    </row>
    <row r="129" spans="1:6">
      <c r="A129" s="66" t="s">
        <v>198</v>
      </c>
      <c r="B129" s="61"/>
      <c r="C129" s="61" t="s">
        <v>220</v>
      </c>
      <c r="D129" s="61"/>
      <c r="E129" s="67">
        <v>50</v>
      </c>
      <c r="F129" s="63"/>
    </row>
    <row r="130" spans="1:6">
      <c r="A130" s="66" t="s">
        <v>199</v>
      </c>
      <c r="B130" s="61"/>
      <c r="C130" s="61"/>
      <c r="D130" s="61"/>
      <c r="E130" s="67">
        <v>150</v>
      </c>
      <c r="F130" s="63"/>
    </row>
    <row r="131" spans="1:6">
      <c r="A131" s="66" t="s">
        <v>200</v>
      </c>
      <c r="B131" s="61"/>
      <c r="C131" s="61"/>
      <c r="D131" s="61"/>
      <c r="E131" s="67">
        <v>1000</v>
      </c>
      <c r="F131" s="63"/>
    </row>
    <row r="132" spans="1:6">
      <c r="A132" s="66" t="s">
        <v>201</v>
      </c>
      <c r="B132" s="61"/>
      <c r="C132" s="61"/>
      <c r="D132" s="61"/>
      <c r="E132" s="67"/>
      <c r="F132" s="63"/>
    </row>
    <row r="133" spans="1:6">
      <c r="A133" s="66" t="s">
        <v>202</v>
      </c>
      <c r="B133" s="61">
        <v>460</v>
      </c>
      <c r="C133" s="61">
        <v>460</v>
      </c>
      <c r="D133" s="61"/>
      <c r="E133" s="67"/>
      <c r="F133" s="63"/>
    </row>
    <row r="134" spans="1:6">
      <c r="A134" s="66" t="s">
        <v>203</v>
      </c>
      <c r="B134" s="61"/>
      <c r="C134" s="61"/>
      <c r="D134" s="61"/>
      <c r="E134" s="67"/>
      <c r="F134" s="63"/>
    </row>
    <row r="135" spans="1:6">
      <c r="A135" s="66" t="s">
        <v>342</v>
      </c>
      <c r="B135" s="61">
        <v>531.33000000000004</v>
      </c>
      <c r="C135" s="61">
        <v>531.33000000000004</v>
      </c>
      <c r="D135" s="61"/>
      <c r="E135" s="67"/>
      <c r="F135" s="63"/>
    </row>
    <row r="136" spans="1:6">
      <c r="A136" s="66" t="s">
        <v>213</v>
      </c>
      <c r="B136" s="61">
        <v>1161.6300000000001</v>
      </c>
      <c r="C136" s="61">
        <v>1000.46</v>
      </c>
      <c r="D136" s="61">
        <v>161.16999999999999</v>
      </c>
      <c r="E136" s="67">
        <v>600</v>
      </c>
      <c r="F136" s="63"/>
    </row>
    <row r="137" spans="1:6">
      <c r="A137" s="66" t="s">
        <v>106</v>
      </c>
      <c r="B137" s="61"/>
      <c r="C137" s="61"/>
      <c r="D137" s="61"/>
      <c r="E137" s="67"/>
      <c r="F137" s="63"/>
    </row>
    <row r="138" spans="1:6">
      <c r="A138" s="66" t="s">
        <v>204</v>
      </c>
      <c r="B138" s="61"/>
      <c r="C138" s="61"/>
      <c r="D138" s="61"/>
      <c r="E138" s="67"/>
      <c r="F138" s="63"/>
    </row>
    <row r="139" spans="1:6">
      <c r="A139" s="66" t="s">
        <v>241</v>
      </c>
      <c r="B139" s="61"/>
      <c r="C139" s="61"/>
      <c r="D139" s="61"/>
      <c r="E139" s="67">
        <v>3000</v>
      </c>
      <c r="F139" s="63"/>
    </row>
    <row r="140" spans="1:6">
      <c r="A140" s="66" t="s">
        <v>205</v>
      </c>
      <c r="B140" s="61"/>
      <c r="C140" s="61"/>
      <c r="D140" s="61"/>
      <c r="E140" s="67">
        <v>100</v>
      </c>
      <c r="F140" s="63"/>
    </row>
    <row r="141" spans="1:6">
      <c r="A141" s="66" t="s">
        <v>206</v>
      </c>
      <c r="B141" s="61"/>
      <c r="C141" s="61"/>
      <c r="D141" s="61"/>
      <c r="E141" s="67"/>
      <c r="F141" s="63"/>
    </row>
    <row r="142" spans="1:6">
      <c r="A142" s="66" t="s">
        <v>112</v>
      </c>
      <c r="B142" s="61">
        <v>530</v>
      </c>
      <c r="C142" s="61">
        <v>530</v>
      </c>
      <c r="D142" s="61"/>
      <c r="E142" s="67"/>
      <c r="F142" s="63"/>
    </row>
    <row r="143" spans="1:6">
      <c r="A143" s="66" t="s">
        <v>207</v>
      </c>
      <c r="B143" s="61"/>
      <c r="C143" s="61"/>
      <c r="D143" s="61"/>
      <c r="E143" s="67">
        <v>100</v>
      </c>
      <c r="F143" s="63"/>
    </row>
    <row r="144" spans="1:6">
      <c r="A144" s="66" t="s">
        <v>208</v>
      </c>
      <c r="B144" s="61"/>
      <c r="C144" s="61"/>
      <c r="D144" s="61"/>
      <c r="E144" s="67">
        <v>100</v>
      </c>
      <c r="F144" s="63"/>
    </row>
    <row r="145" spans="1:6">
      <c r="A145" s="66" t="s">
        <v>209</v>
      </c>
      <c r="B145" s="61"/>
      <c r="C145" s="61"/>
      <c r="D145" s="61"/>
      <c r="E145" s="67"/>
      <c r="F145" s="63"/>
    </row>
    <row r="146" spans="1:6">
      <c r="A146" s="66" t="s">
        <v>210</v>
      </c>
      <c r="B146" s="61"/>
      <c r="C146" s="61"/>
      <c r="D146" s="61"/>
      <c r="E146" s="117">
        <v>100</v>
      </c>
      <c r="F146" s="63"/>
    </row>
    <row r="147" spans="1:6">
      <c r="A147" s="66"/>
      <c r="B147" s="61"/>
      <c r="C147" s="61"/>
      <c r="D147" s="61"/>
      <c r="E147" s="117"/>
      <c r="F147" s="63"/>
    </row>
    <row r="148" spans="1:6">
      <c r="A148" s="66" t="s">
        <v>335</v>
      </c>
      <c r="B148" s="61">
        <v>20000</v>
      </c>
      <c r="C148" s="61">
        <v>20000</v>
      </c>
      <c r="D148" s="61"/>
      <c r="E148" s="117"/>
      <c r="F148" s="63"/>
    </row>
    <row r="149" spans="1:6">
      <c r="A149" s="66"/>
      <c r="B149" s="61"/>
      <c r="C149" s="61"/>
      <c r="D149" s="61"/>
      <c r="F149" s="63"/>
    </row>
    <row r="150" spans="1:6">
      <c r="A150" s="66" t="s">
        <v>219</v>
      </c>
      <c r="B150" s="118">
        <f>SUM(B41:B148)</f>
        <v>58868.810000000005</v>
      </c>
      <c r="C150" s="118">
        <f>SUM(C41:C148)</f>
        <v>56791.780000000006</v>
      </c>
      <c r="D150" s="118">
        <f>SUM(D41:D148)</f>
        <v>2077.0299999999997</v>
      </c>
      <c r="E150" s="118">
        <f>SUM(E41:E146)</f>
        <v>40660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E8C3-9E2A-484B-92DC-08CD55A19602}">
  <dimension ref="A1:L143"/>
  <sheetViews>
    <sheetView workbookViewId="0">
      <selection activeCell="K13" sqref="K13"/>
    </sheetView>
  </sheetViews>
  <sheetFormatPr defaultRowHeight="14.4"/>
  <cols>
    <col min="1" max="1" width="23.88671875" customWidth="1"/>
    <col min="5" max="5" width="7.44140625" customWidth="1"/>
    <col min="6" max="6" width="2.33203125" customWidth="1"/>
    <col min="7" max="7" width="13.109375" customWidth="1"/>
    <col min="8" max="8" width="11.88671875" customWidth="1"/>
    <col min="12" max="12" width="10.5546875" bestFit="1" customWidth="1"/>
  </cols>
  <sheetData>
    <row r="1" spans="1:8" ht="15" thickBot="1">
      <c r="A1" s="58" t="s">
        <v>77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77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92.59</v>
      </c>
      <c r="C4" s="61"/>
      <c r="D4" s="61"/>
      <c r="E4" s="67"/>
      <c r="F4" s="63"/>
      <c r="G4" s="70" t="s">
        <v>83</v>
      </c>
      <c r="H4" s="71">
        <v>24400.75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SUM(H45+H66)</f>
        <v>8441.4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>
        <f>SUM(H40)</f>
        <v>7243.5300000000007</v>
      </c>
    </row>
    <row r="7" spans="1:8">
      <c r="A7" s="66" t="s">
        <v>88</v>
      </c>
      <c r="B7" s="61"/>
      <c r="C7" s="61"/>
      <c r="D7" s="61"/>
      <c r="E7" s="67"/>
      <c r="F7" s="63"/>
      <c r="G7" s="76"/>
      <c r="H7" s="71">
        <f>SUM(H4-H5+H6)</f>
        <v>23202.880000000001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1.4</v>
      </c>
      <c r="C9" s="61"/>
      <c r="D9" s="61"/>
      <c r="E9" s="67"/>
      <c r="F9" s="63"/>
      <c r="G9" s="70" t="s">
        <v>91</v>
      </c>
      <c r="H9" s="71">
        <v>2217.4699999999998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105206.19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12">
      <c r="A17" s="66" t="s">
        <v>100</v>
      </c>
      <c r="B17" s="61"/>
      <c r="C17" s="61"/>
      <c r="D17" s="61"/>
      <c r="E17" s="67"/>
      <c r="F17" s="63"/>
    </row>
    <row r="18" spans="1:12">
      <c r="A18" s="66" t="s">
        <v>101</v>
      </c>
      <c r="B18" s="61"/>
      <c r="C18" s="61"/>
      <c r="D18" s="61"/>
      <c r="E18" s="67"/>
      <c r="F18" s="63"/>
      <c r="G18" s="81" t="s">
        <v>102</v>
      </c>
      <c r="H18" s="82">
        <v>106333.12</v>
      </c>
    </row>
    <row r="19" spans="1:12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12">
      <c r="A20" s="66" t="s">
        <v>104</v>
      </c>
      <c r="B20" s="61"/>
      <c r="C20" s="61"/>
      <c r="D20" s="61"/>
      <c r="E20" s="67"/>
      <c r="F20" s="63"/>
      <c r="G20" s="84" t="s">
        <v>105</v>
      </c>
      <c r="H20" s="85"/>
    </row>
    <row r="21" spans="1:12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7446.39</v>
      </c>
    </row>
    <row r="22" spans="1:12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  <c r="L22" s="126"/>
    </row>
    <row r="23" spans="1:12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7446.39</v>
      </c>
    </row>
    <row r="24" spans="1:12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12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12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SUM(B143)</f>
        <v>8573.32</v>
      </c>
    </row>
    <row r="27" spans="1:12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12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8573.32</v>
      </c>
    </row>
    <row r="29" spans="1:12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12">
      <c r="A30" s="92" t="s">
        <v>118</v>
      </c>
      <c r="B30" s="93">
        <f>SUM(B2:B29)</f>
        <v>7446.39</v>
      </c>
      <c r="C30" s="61"/>
      <c r="D30" s="61"/>
      <c r="E30" s="94"/>
      <c r="F30" s="63"/>
      <c r="G30" s="95" t="s">
        <v>119</v>
      </c>
      <c r="H30" s="96">
        <f>SUM(H18+H21-H28)</f>
        <v>105206.19</v>
      </c>
    </row>
    <row r="31" spans="1:12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12">
      <c r="A32" s="66" t="s">
        <v>122</v>
      </c>
      <c r="B32" s="61"/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</row>
    <row r="34" spans="1:8">
      <c r="A34" s="66" t="s">
        <v>124</v>
      </c>
      <c r="B34" s="61"/>
      <c r="C34" s="61"/>
      <c r="D34" s="61"/>
      <c r="E34" s="100"/>
      <c r="F34" s="63"/>
      <c r="G34" s="101" t="s">
        <v>222</v>
      </c>
      <c r="H34" s="101"/>
    </row>
    <row r="35" spans="1:8">
      <c r="A35" s="66" t="s">
        <v>125</v>
      </c>
      <c r="B35" s="61"/>
      <c r="C35" s="61"/>
      <c r="D35" s="61"/>
      <c r="E35" s="100"/>
      <c r="F35" s="63"/>
      <c r="G35" s="101" t="s">
        <v>223</v>
      </c>
      <c r="H35" s="101">
        <v>4820.0200000000004</v>
      </c>
    </row>
    <row r="36" spans="1:8">
      <c r="A36" s="92" t="s">
        <v>107</v>
      </c>
      <c r="B36" s="93">
        <f>SUM(B30:B35)</f>
        <v>7446.39</v>
      </c>
      <c r="C36" s="61"/>
      <c r="D36" s="61"/>
      <c r="E36" s="100"/>
      <c r="F36" s="63"/>
      <c r="G36" s="101" t="s">
        <v>224</v>
      </c>
      <c r="H36" s="124">
        <v>1928</v>
      </c>
    </row>
    <row r="37" spans="1:8">
      <c r="A37" s="66"/>
      <c r="B37" s="61"/>
      <c r="C37" s="61"/>
      <c r="D37" s="61"/>
      <c r="E37" s="100"/>
      <c r="F37" s="63"/>
      <c r="G37" s="101" t="s">
        <v>225</v>
      </c>
      <c r="H37" s="101">
        <v>201.46</v>
      </c>
    </row>
    <row r="38" spans="1:8">
      <c r="A38" s="60" t="s">
        <v>126</v>
      </c>
      <c r="B38" s="61"/>
      <c r="C38" s="61"/>
      <c r="D38" s="61"/>
      <c r="E38" s="103"/>
      <c r="F38" s="63"/>
      <c r="G38" s="101" t="s">
        <v>226</v>
      </c>
      <c r="H38" s="101">
        <v>201.46</v>
      </c>
    </row>
    <row r="39" spans="1:8">
      <c r="A39" s="81" t="s">
        <v>127</v>
      </c>
      <c r="B39" s="104"/>
      <c r="C39" s="104"/>
      <c r="D39" s="104"/>
      <c r="E39" s="103"/>
      <c r="F39" s="63"/>
      <c r="G39" s="101" t="s">
        <v>227</v>
      </c>
      <c r="H39" s="101">
        <v>92.59</v>
      </c>
    </row>
    <row r="40" spans="1:8">
      <c r="A40" s="66" t="s">
        <v>128</v>
      </c>
      <c r="B40" s="61">
        <v>9</v>
      </c>
      <c r="C40" s="61">
        <v>9</v>
      </c>
      <c r="D40" s="61"/>
      <c r="E40" s="67"/>
      <c r="F40" s="63"/>
      <c r="H40" s="125">
        <f>SUM(H35:H39)</f>
        <v>7243.5300000000007</v>
      </c>
    </row>
    <row r="41" spans="1:8">
      <c r="A41" s="66" t="s">
        <v>130</v>
      </c>
      <c r="B41" s="61">
        <v>1151.1199999999999</v>
      </c>
      <c r="C41" s="61">
        <v>1151.1199999999999</v>
      </c>
      <c r="D41" s="61"/>
      <c r="E41" s="67"/>
      <c r="F41" s="63"/>
    </row>
    <row r="42" spans="1:8">
      <c r="A42" s="66" t="s">
        <v>131</v>
      </c>
      <c r="B42" s="61">
        <v>35</v>
      </c>
      <c r="C42" s="61">
        <v>35</v>
      </c>
      <c r="D42" s="61"/>
      <c r="E42" s="67"/>
      <c r="F42" s="63"/>
      <c r="G42" s="101" t="s">
        <v>129</v>
      </c>
      <c r="H42" s="105"/>
    </row>
    <row r="43" spans="1:8">
      <c r="A43" s="66" t="s">
        <v>132</v>
      </c>
      <c r="B43" s="61"/>
      <c r="C43" s="61"/>
      <c r="D43" s="61"/>
      <c r="E43" s="67"/>
      <c r="F43" s="63"/>
      <c r="G43" s="101">
        <v>2180</v>
      </c>
      <c r="H43" s="101">
        <v>39.08</v>
      </c>
    </row>
    <row r="44" spans="1:8">
      <c r="A44" s="66"/>
      <c r="B44" s="61"/>
      <c r="C44" s="61"/>
      <c r="D44" s="61"/>
      <c r="E44" s="67"/>
      <c r="F44" s="63"/>
      <c r="G44" s="123" t="s">
        <v>221</v>
      </c>
      <c r="H44" s="105">
        <v>120</v>
      </c>
    </row>
    <row r="45" spans="1:8">
      <c r="A45" s="81" t="s">
        <v>133</v>
      </c>
      <c r="B45" s="61"/>
      <c r="C45" s="61"/>
      <c r="D45" s="61"/>
      <c r="E45" s="67"/>
      <c r="F45" s="63"/>
      <c r="G45" s="106"/>
      <c r="H45" s="122">
        <f>SUM(H43:H44)</f>
        <v>159.07999999999998</v>
      </c>
    </row>
    <row r="46" spans="1:8">
      <c r="A46" s="66" t="s">
        <v>134</v>
      </c>
      <c r="B46" s="61"/>
      <c r="C46" s="61"/>
      <c r="D46" s="61"/>
      <c r="E46" s="67"/>
      <c r="F46" s="63"/>
    </row>
    <row r="47" spans="1:8">
      <c r="A47" s="66" t="s">
        <v>136</v>
      </c>
      <c r="B47" s="61"/>
      <c r="C47" s="61"/>
      <c r="D47" s="61"/>
      <c r="E47" s="67"/>
      <c r="F47" s="63"/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</row>
    <row r="49" spans="1:8">
      <c r="A49" s="66"/>
      <c r="B49" s="61"/>
      <c r="C49" s="61"/>
      <c r="D49" s="61"/>
      <c r="E49" s="67"/>
      <c r="F49" s="63"/>
    </row>
    <row r="50" spans="1:8">
      <c r="A50" s="66"/>
      <c r="B50" s="61"/>
      <c r="C50" s="61"/>
      <c r="D50" s="61"/>
      <c r="E50" s="67"/>
      <c r="F50" s="63"/>
    </row>
    <row r="51" spans="1:8">
      <c r="A51" s="81" t="s">
        <v>137</v>
      </c>
      <c r="B51" s="61"/>
      <c r="C51" s="61"/>
      <c r="D51" s="61"/>
      <c r="E51" s="67"/>
      <c r="F51" s="63"/>
      <c r="G51" s="108" t="s">
        <v>135</v>
      </c>
      <c r="H51" s="109"/>
    </row>
    <row r="52" spans="1:8">
      <c r="A52" s="66" t="s">
        <v>138</v>
      </c>
      <c r="B52" s="61"/>
      <c r="C52" s="61"/>
      <c r="D52" s="61"/>
      <c r="E52" s="67"/>
      <c r="F52" s="63"/>
      <c r="G52" s="108">
        <v>2186</v>
      </c>
      <c r="H52" s="109">
        <v>108</v>
      </c>
    </row>
    <row r="53" spans="1:8">
      <c r="A53" s="66" t="s">
        <v>139</v>
      </c>
      <c r="B53" s="61"/>
      <c r="C53" s="61"/>
      <c r="D53" s="61"/>
      <c r="E53" s="67"/>
      <c r="F53" s="63"/>
      <c r="G53" s="108">
        <v>2187</v>
      </c>
      <c r="H53" s="109">
        <v>442.49</v>
      </c>
    </row>
    <row r="54" spans="1:8">
      <c r="E54" s="67"/>
      <c r="F54" s="63"/>
      <c r="G54" s="108">
        <v>2188</v>
      </c>
      <c r="H54" s="110">
        <v>3360</v>
      </c>
    </row>
    <row r="55" spans="1:8">
      <c r="A55" s="81" t="s">
        <v>140</v>
      </c>
      <c r="B55" s="61"/>
      <c r="C55" s="61"/>
      <c r="D55" s="61"/>
      <c r="E55" s="67"/>
      <c r="F55" s="63"/>
      <c r="G55" s="111">
        <v>2189</v>
      </c>
      <c r="H55" s="112">
        <v>301.99</v>
      </c>
    </row>
    <row r="56" spans="1:8">
      <c r="A56" s="66" t="s">
        <v>141</v>
      </c>
      <c r="B56" s="61"/>
      <c r="C56" s="61"/>
      <c r="D56" s="61"/>
      <c r="E56" s="67"/>
      <c r="F56" s="63"/>
      <c r="G56" s="113">
        <v>2190</v>
      </c>
      <c r="H56" s="112">
        <v>137.30000000000001</v>
      </c>
    </row>
    <row r="57" spans="1:8">
      <c r="A57" s="66" t="s">
        <v>142</v>
      </c>
      <c r="B57" s="61"/>
      <c r="C57" s="61"/>
      <c r="D57" s="61"/>
      <c r="E57" s="67"/>
      <c r="F57" s="63"/>
      <c r="G57" s="108">
        <v>2191</v>
      </c>
      <c r="H57" s="112">
        <v>527.74</v>
      </c>
    </row>
    <row r="58" spans="1:8">
      <c r="A58" s="66" t="s">
        <v>143</v>
      </c>
      <c r="B58" s="61"/>
      <c r="C58" s="61"/>
      <c r="D58" s="61"/>
      <c r="E58" s="67"/>
      <c r="F58" s="63"/>
      <c r="G58" s="111">
        <v>2192</v>
      </c>
      <c r="H58" s="110">
        <v>240</v>
      </c>
    </row>
    <row r="59" spans="1:8">
      <c r="A59" s="66" t="s">
        <v>144</v>
      </c>
      <c r="B59" s="61"/>
      <c r="C59" s="61"/>
      <c r="D59" s="61"/>
      <c r="E59" s="67"/>
      <c r="F59" s="63"/>
      <c r="G59" s="111">
        <v>2193</v>
      </c>
      <c r="H59" s="121">
        <v>1195.1199999999999</v>
      </c>
    </row>
    <row r="60" spans="1:8">
      <c r="A60" s="66" t="s">
        <v>145</v>
      </c>
      <c r="B60" s="61"/>
      <c r="C60" s="61"/>
      <c r="D60" s="61"/>
      <c r="E60" s="67"/>
      <c r="F60" s="63"/>
      <c r="G60" s="113">
        <v>2194</v>
      </c>
      <c r="H60" s="112">
        <v>105.7</v>
      </c>
    </row>
    <row r="61" spans="1:8">
      <c r="A61" s="66" t="s">
        <v>146</v>
      </c>
      <c r="B61" s="61"/>
      <c r="C61" s="61"/>
      <c r="D61" s="61"/>
      <c r="E61" s="67"/>
      <c r="F61" s="63"/>
      <c r="G61" s="113">
        <v>2195</v>
      </c>
      <c r="H61" s="112">
        <v>20</v>
      </c>
    </row>
    <row r="62" spans="1:8">
      <c r="A62" s="66" t="s">
        <v>147</v>
      </c>
      <c r="B62" s="61"/>
      <c r="C62" s="61"/>
      <c r="D62" s="61"/>
      <c r="E62" s="67"/>
      <c r="F62" s="63"/>
      <c r="G62" s="113">
        <v>2196</v>
      </c>
      <c r="H62" s="112">
        <v>15.59</v>
      </c>
    </row>
    <row r="63" spans="1:8">
      <c r="A63" s="66"/>
      <c r="B63" s="61"/>
      <c r="C63" s="61"/>
      <c r="D63" s="61"/>
      <c r="E63" s="67"/>
      <c r="F63" s="63"/>
      <c r="G63" s="113">
        <v>2197</v>
      </c>
      <c r="H63" s="112">
        <v>375</v>
      </c>
    </row>
    <row r="64" spans="1:8">
      <c r="A64" s="81" t="s">
        <v>148</v>
      </c>
      <c r="B64" s="61"/>
      <c r="C64" s="61"/>
      <c r="D64" s="61"/>
      <c r="E64" s="67"/>
      <c r="F64" s="63"/>
      <c r="G64" s="113">
        <v>2198</v>
      </c>
      <c r="H64" s="109">
        <v>1296</v>
      </c>
    </row>
    <row r="65" spans="1:8">
      <c r="A65" s="66" t="s">
        <v>149</v>
      </c>
      <c r="B65" s="61"/>
      <c r="C65" s="61"/>
      <c r="D65" s="61"/>
      <c r="E65" s="67"/>
      <c r="F65" s="63"/>
      <c r="G65" s="113">
        <v>2199</v>
      </c>
      <c r="H65" s="109">
        <v>157.38999999999999</v>
      </c>
    </row>
    <row r="66" spans="1:8">
      <c r="A66" s="66" t="s">
        <v>150</v>
      </c>
      <c r="B66" s="61"/>
      <c r="C66" s="61"/>
      <c r="D66" s="61"/>
      <c r="E66" s="67"/>
      <c r="F66" s="63"/>
      <c r="G66" s="114"/>
      <c r="H66" s="119">
        <f>SUM(H52:H65)</f>
        <v>8282.32</v>
      </c>
    </row>
    <row r="67" spans="1:8">
      <c r="A67" s="66" t="s">
        <v>151</v>
      </c>
      <c r="B67" s="61"/>
      <c r="C67" s="61"/>
      <c r="D67" s="61"/>
      <c r="E67" s="67"/>
      <c r="F67" s="63"/>
    </row>
    <row r="68" spans="1:8">
      <c r="A68" s="66" t="s">
        <v>152</v>
      </c>
      <c r="B68" s="61"/>
      <c r="C68" s="61"/>
      <c r="D68" s="61"/>
      <c r="E68" s="67"/>
      <c r="F68" s="63"/>
    </row>
    <row r="69" spans="1:8">
      <c r="A69" s="66"/>
      <c r="B69" s="61"/>
      <c r="C69" s="61"/>
      <c r="D69" s="61"/>
      <c r="E69" s="67"/>
      <c r="F69" s="63"/>
      <c r="H69" s="116"/>
    </row>
    <row r="70" spans="1:8">
      <c r="A70" s="81" t="s">
        <v>153</v>
      </c>
      <c r="B70" s="61"/>
      <c r="C70" s="61"/>
      <c r="D70" s="61"/>
      <c r="E70" s="67"/>
      <c r="F70" s="63"/>
    </row>
    <row r="71" spans="1:8">
      <c r="A71" s="66" t="s">
        <v>154</v>
      </c>
      <c r="B71" s="61"/>
      <c r="C71" s="61"/>
      <c r="D71" s="61"/>
      <c r="E71" s="67"/>
      <c r="F71" s="63"/>
    </row>
    <row r="72" spans="1:8">
      <c r="A72" s="66" t="s">
        <v>155</v>
      </c>
      <c r="B72" s="61"/>
      <c r="C72" s="61"/>
      <c r="D72" s="61"/>
      <c r="E72" s="67"/>
      <c r="F72" s="63"/>
    </row>
    <row r="73" spans="1:8">
      <c r="A73" s="66" t="s">
        <v>156</v>
      </c>
      <c r="B73" s="61"/>
      <c r="C73" s="61"/>
      <c r="D73" s="61"/>
      <c r="E73" s="67"/>
      <c r="F73" s="63"/>
    </row>
    <row r="74" spans="1:8">
      <c r="A74" s="66" t="s">
        <v>157</v>
      </c>
      <c r="B74" s="61"/>
      <c r="C74" s="61"/>
      <c r="D74" s="61"/>
      <c r="E74" s="67"/>
      <c r="F74" s="63"/>
    </row>
    <row r="75" spans="1:8">
      <c r="A75" s="66" t="s">
        <v>158</v>
      </c>
      <c r="B75" s="61"/>
      <c r="C75" s="61"/>
      <c r="D75" s="61"/>
      <c r="E75" s="67"/>
      <c r="F75" s="63"/>
    </row>
    <row r="76" spans="1:8">
      <c r="A76" s="66" t="s">
        <v>159</v>
      </c>
      <c r="B76" s="61"/>
      <c r="C76" s="61"/>
      <c r="D76" s="61"/>
      <c r="E76" s="67"/>
      <c r="F76" s="63"/>
    </row>
    <row r="77" spans="1:8">
      <c r="A77" s="66" t="s">
        <v>160</v>
      </c>
      <c r="B77" s="61"/>
      <c r="C77" s="61"/>
      <c r="D77" s="61"/>
      <c r="E77" s="67"/>
      <c r="F77" s="63"/>
    </row>
    <row r="78" spans="1:8">
      <c r="A78" s="66" t="s">
        <v>161</v>
      </c>
      <c r="B78" s="61"/>
      <c r="C78" s="61"/>
      <c r="D78" s="61"/>
      <c r="E78" s="67"/>
      <c r="F78" s="63"/>
    </row>
    <row r="79" spans="1:8">
      <c r="A79" s="66" t="s">
        <v>162</v>
      </c>
      <c r="B79" s="61"/>
      <c r="C79" s="61"/>
      <c r="D79" s="61"/>
      <c r="E79" s="67"/>
      <c r="F79" s="63"/>
    </row>
    <row r="80" spans="1:8">
      <c r="A80" s="66" t="s">
        <v>163</v>
      </c>
      <c r="B80" s="61"/>
      <c r="C80" s="61"/>
      <c r="D80" s="61"/>
      <c r="E80" s="67"/>
      <c r="F80" s="63"/>
    </row>
    <row r="81" spans="1:6">
      <c r="A81" s="66" t="s">
        <v>164</v>
      </c>
      <c r="B81" s="61"/>
      <c r="C81" s="61"/>
      <c r="D81" s="61"/>
      <c r="E81" s="67"/>
      <c r="F81" s="63"/>
    </row>
    <row r="82" spans="1:6">
      <c r="A82" s="66" t="s">
        <v>165</v>
      </c>
      <c r="B82" s="61"/>
      <c r="C82" s="61"/>
      <c r="D82" s="61"/>
      <c r="E82" s="67"/>
      <c r="F82" s="63"/>
    </row>
    <row r="83" spans="1:6">
      <c r="A83" s="66" t="s">
        <v>166</v>
      </c>
      <c r="B83" s="61">
        <v>20</v>
      </c>
      <c r="C83" s="61">
        <v>20</v>
      </c>
      <c r="D83" s="61"/>
      <c r="E83" s="67"/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/>
      <c r="C87" s="61"/>
      <c r="D87" s="61"/>
      <c r="E87" s="67"/>
      <c r="F87" s="63"/>
    </row>
    <row r="88" spans="1:6">
      <c r="A88" s="66" t="s">
        <v>170</v>
      </c>
      <c r="B88" s="61"/>
      <c r="C88" s="61"/>
      <c r="D88" s="61"/>
      <c r="E88" s="67"/>
      <c r="F88" s="63"/>
    </row>
    <row r="89" spans="1:6">
      <c r="A89" s="66" t="s">
        <v>171</v>
      </c>
      <c r="B89" s="61">
        <v>15.59</v>
      </c>
      <c r="C89" s="61">
        <v>12.99</v>
      </c>
      <c r="D89" s="61">
        <v>2.6</v>
      </c>
      <c r="E89" s="67"/>
      <c r="F89" s="63"/>
    </row>
    <row r="90" spans="1:6">
      <c r="A90" s="66" t="s">
        <v>172</v>
      </c>
      <c r="B90" s="61"/>
      <c r="C90" s="61"/>
      <c r="D90" s="61"/>
      <c r="E90" s="67"/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/>
      <c r="C92" s="61"/>
      <c r="D92" s="61"/>
      <c r="E92" s="67"/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1296</v>
      </c>
      <c r="C95" s="61">
        <v>1080</v>
      </c>
      <c r="D95" s="61">
        <v>216</v>
      </c>
      <c r="E95" s="67"/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375</v>
      </c>
      <c r="C97" s="61">
        <v>375</v>
      </c>
      <c r="D97" s="61"/>
      <c r="E97" s="67"/>
      <c r="F97" s="63"/>
    </row>
    <row r="98" spans="1:6">
      <c r="A98" s="66" t="s">
        <v>179</v>
      </c>
      <c r="B98" s="61"/>
      <c r="C98" s="61"/>
      <c r="D98" s="61"/>
      <c r="E98" s="67"/>
      <c r="F98" s="63"/>
    </row>
    <row r="99" spans="1:6">
      <c r="A99" s="66" t="s">
        <v>180</v>
      </c>
      <c r="B99" s="61"/>
      <c r="C99" s="61"/>
      <c r="D99" s="61"/>
      <c r="E99" s="67"/>
      <c r="F99" s="63"/>
    </row>
    <row r="100" spans="1:6">
      <c r="A100" s="66" t="s">
        <v>181</v>
      </c>
      <c r="B100" s="61"/>
      <c r="C100" s="61"/>
      <c r="D100" s="61"/>
      <c r="E100" s="67"/>
      <c r="F100" s="63"/>
    </row>
    <row r="101" spans="1:6">
      <c r="A101" s="66" t="s">
        <v>182</v>
      </c>
      <c r="B101" s="61"/>
      <c r="C101" s="61"/>
      <c r="D101" s="61"/>
      <c r="E101" s="67"/>
      <c r="F101" s="63"/>
    </row>
    <row r="102" spans="1:6">
      <c r="A102" s="66" t="s">
        <v>183</v>
      </c>
      <c r="B102" s="61"/>
      <c r="C102" s="61"/>
      <c r="D102" s="61"/>
      <c r="E102" s="67"/>
      <c r="F102" s="63"/>
    </row>
    <row r="103" spans="1:6">
      <c r="A103" s="66" t="s">
        <v>184</v>
      </c>
      <c r="B103" s="61"/>
      <c r="C103" s="61"/>
      <c r="D103" s="61"/>
      <c r="E103" s="67"/>
      <c r="F103" s="63"/>
    </row>
    <row r="104" spans="1:6">
      <c r="A104" s="66" t="s">
        <v>185</v>
      </c>
      <c r="B104" s="61"/>
      <c r="C104" s="61"/>
      <c r="D104" s="61"/>
      <c r="E104" s="67"/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/>
      <c r="C107" s="61"/>
      <c r="D107" s="61"/>
      <c r="E107" s="67"/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/>
      <c r="C111" s="61"/>
      <c r="D111" s="61"/>
      <c r="E111" s="67"/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191</v>
      </c>
      <c r="B113" s="61">
        <v>291</v>
      </c>
      <c r="C113" s="61">
        <v>242.5</v>
      </c>
      <c r="D113" s="61">
        <v>48.5</v>
      </c>
      <c r="E113" s="67"/>
      <c r="F113" s="63"/>
    </row>
    <row r="114" spans="1:6">
      <c r="A114" s="66" t="s">
        <v>31</v>
      </c>
      <c r="B114" s="61">
        <v>265.39</v>
      </c>
      <c r="C114" s="61">
        <v>265.39</v>
      </c>
      <c r="D114" s="61"/>
      <c r="E114" s="67"/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/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195</v>
      </c>
      <c r="B121" s="61"/>
      <c r="C121" s="61"/>
      <c r="D121" s="61"/>
      <c r="E121" s="67"/>
      <c r="F121" s="63"/>
    </row>
    <row r="122" spans="1:6">
      <c r="A122" s="66" t="s">
        <v>15</v>
      </c>
      <c r="B122" s="61"/>
      <c r="C122" s="61"/>
      <c r="D122" s="61"/>
      <c r="E122" s="67"/>
      <c r="F122" s="63"/>
    </row>
    <row r="123" spans="1:6">
      <c r="A123" s="66" t="s">
        <v>196</v>
      </c>
      <c r="B123" s="61"/>
      <c r="C123" s="61"/>
      <c r="D123" s="61"/>
      <c r="E123" s="67"/>
      <c r="F123" s="63"/>
    </row>
    <row r="124" spans="1:6">
      <c r="A124" s="66" t="s">
        <v>197</v>
      </c>
      <c r="B124" s="61"/>
      <c r="C124" s="61"/>
      <c r="D124" s="61"/>
      <c r="E124" s="67"/>
      <c r="F124" s="63"/>
    </row>
    <row r="125" spans="1:6">
      <c r="A125" s="66" t="s">
        <v>198</v>
      </c>
      <c r="B125" s="61"/>
      <c r="C125" s="61"/>
      <c r="D125" s="61"/>
      <c r="E125" s="67"/>
      <c r="F125" s="63"/>
    </row>
    <row r="126" spans="1:6">
      <c r="A126" s="66" t="s">
        <v>199</v>
      </c>
      <c r="B126" s="61"/>
      <c r="C126" s="61"/>
      <c r="D126" s="61"/>
      <c r="E126" s="67"/>
      <c r="F126" s="63"/>
    </row>
    <row r="127" spans="1:6">
      <c r="A127" s="66" t="s">
        <v>200</v>
      </c>
      <c r="B127" s="61"/>
      <c r="C127" s="61"/>
      <c r="D127" s="61"/>
      <c r="E127" s="67"/>
      <c r="F127" s="63"/>
    </row>
    <row r="128" spans="1:6">
      <c r="A128" s="66" t="s">
        <v>201</v>
      </c>
      <c r="B128" s="61"/>
      <c r="C128" s="61"/>
      <c r="D128" s="61"/>
      <c r="E128" s="67"/>
      <c r="F128" s="63"/>
    </row>
    <row r="129" spans="1:6">
      <c r="A129" s="66" t="s">
        <v>202</v>
      </c>
      <c r="B129" s="61"/>
      <c r="C129" s="61"/>
      <c r="D129" s="61"/>
      <c r="E129" s="67"/>
      <c r="F129" s="63"/>
    </row>
    <row r="130" spans="1:6">
      <c r="A130" s="66" t="s">
        <v>203</v>
      </c>
      <c r="B130" s="61"/>
      <c r="C130" s="61"/>
      <c r="D130" s="61"/>
      <c r="E130" s="67"/>
      <c r="F130" s="63"/>
    </row>
    <row r="131" spans="1:6">
      <c r="A131" s="66" t="s">
        <v>213</v>
      </c>
      <c r="B131" s="61">
        <v>1072.73</v>
      </c>
      <c r="C131" s="61">
        <v>911.55</v>
      </c>
      <c r="D131" s="61">
        <v>161.18</v>
      </c>
      <c r="E131" s="67"/>
      <c r="F131" s="63"/>
    </row>
    <row r="132" spans="1:6">
      <c r="A132" s="66" t="s">
        <v>106</v>
      </c>
      <c r="B132" s="61"/>
      <c r="C132" s="61"/>
      <c r="D132" s="61"/>
      <c r="E132" s="67"/>
      <c r="F132" s="63"/>
    </row>
    <row r="133" spans="1:6">
      <c r="A133" s="66" t="s">
        <v>204</v>
      </c>
      <c r="B133" s="61"/>
      <c r="C133" s="61"/>
      <c r="D133" s="61"/>
      <c r="E133" s="67"/>
      <c r="F133" s="63"/>
    </row>
    <row r="134" spans="1:6">
      <c r="A134" s="66" t="s">
        <v>205</v>
      </c>
      <c r="B134" s="61"/>
      <c r="C134" s="61"/>
      <c r="D134" s="61"/>
      <c r="E134" s="67"/>
      <c r="F134" s="63"/>
    </row>
    <row r="135" spans="1:6">
      <c r="A135" s="66" t="s">
        <v>206</v>
      </c>
      <c r="B135" s="61"/>
      <c r="C135" s="61"/>
      <c r="D135" s="61"/>
      <c r="E135" s="67"/>
      <c r="F135" s="63"/>
    </row>
    <row r="136" spans="1:6">
      <c r="A136" s="66" t="s">
        <v>112</v>
      </c>
      <c r="B136" s="61"/>
      <c r="C136" s="61"/>
      <c r="D136" s="61"/>
      <c r="E136" s="67"/>
      <c r="F136" s="63"/>
    </row>
    <row r="137" spans="1:6">
      <c r="A137" s="66"/>
      <c r="B137" s="61"/>
      <c r="C137" s="61"/>
      <c r="D137" s="61"/>
      <c r="E137" s="67"/>
      <c r="F137" s="63"/>
    </row>
    <row r="138" spans="1:6">
      <c r="A138" s="66" t="s">
        <v>207</v>
      </c>
      <c r="B138" s="61"/>
      <c r="C138" s="61"/>
      <c r="D138" s="61"/>
      <c r="E138" s="67"/>
      <c r="F138" s="63"/>
    </row>
    <row r="139" spans="1:6">
      <c r="A139" s="66" t="s">
        <v>208</v>
      </c>
      <c r="B139" s="61"/>
      <c r="C139" s="61"/>
      <c r="D139" s="61"/>
      <c r="E139" s="67"/>
      <c r="F139" s="63"/>
    </row>
    <row r="140" spans="1:6">
      <c r="A140" s="66" t="s">
        <v>209</v>
      </c>
      <c r="B140" s="61"/>
      <c r="C140" s="61"/>
      <c r="D140" s="61"/>
      <c r="E140" s="117"/>
      <c r="F140" s="63"/>
    </row>
    <row r="141" spans="1:6">
      <c r="A141" s="66" t="s">
        <v>210</v>
      </c>
      <c r="B141" s="61"/>
      <c r="C141" s="61"/>
      <c r="D141" s="61"/>
      <c r="F141" s="63"/>
    </row>
    <row r="142" spans="1:6">
      <c r="A142" s="66"/>
      <c r="B142" s="61"/>
      <c r="C142" s="61"/>
      <c r="D142" s="61"/>
      <c r="E142" s="118"/>
    </row>
    <row r="143" spans="1:6">
      <c r="A143" s="66" t="s">
        <v>219</v>
      </c>
      <c r="B143" s="118">
        <f>SUM(B39:B141)</f>
        <v>8573.32</v>
      </c>
      <c r="C143" s="118">
        <f>SUM(C40:C141)</f>
        <v>7471.29</v>
      </c>
      <c r="D143" s="118">
        <f>SUM(D40:D141)</f>
        <v>1102.03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476D-D00E-45CD-ABEE-CA0C244EB975}">
  <dimension ref="A1:F58"/>
  <sheetViews>
    <sheetView topLeftCell="A44" workbookViewId="0">
      <selection activeCell="C57" sqref="A1:F57"/>
    </sheetView>
  </sheetViews>
  <sheetFormatPr defaultRowHeight="14.4"/>
  <cols>
    <col min="1" max="1" width="48.6640625" customWidth="1"/>
    <col min="2" max="2" width="12.33203125" customWidth="1"/>
    <col min="3" max="3" width="26.6640625" customWidth="1"/>
  </cols>
  <sheetData>
    <row r="1" spans="1:3">
      <c r="A1" s="1" t="s">
        <v>34</v>
      </c>
      <c r="B1" s="2"/>
    </row>
    <row r="2" spans="1:3">
      <c r="A2" s="3">
        <v>45292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347</v>
      </c>
      <c r="B4" s="8">
        <v>26.5</v>
      </c>
      <c r="C4" s="9" t="s">
        <v>61</v>
      </c>
    </row>
    <row r="5" spans="1:3">
      <c r="A5" s="10" t="s">
        <v>358</v>
      </c>
      <c r="B5" s="169">
        <v>1420</v>
      </c>
      <c r="C5" s="9" t="s">
        <v>61</v>
      </c>
    </row>
    <row r="6" spans="1:3">
      <c r="A6" s="10"/>
      <c r="B6" s="52">
        <f>SUM(B4:B5)</f>
        <v>1446.5</v>
      </c>
      <c r="C6" s="9"/>
    </row>
    <row r="7" spans="1:3">
      <c r="A7" s="12"/>
      <c r="B7" s="13"/>
      <c r="C7" s="14"/>
    </row>
    <row r="8" spans="1:3">
      <c r="A8" s="15" t="s">
        <v>4</v>
      </c>
      <c r="B8" s="16"/>
      <c r="C8" s="17"/>
    </row>
    <row r="9" spans="1:3">
      <c r="A9" s="17" t="s">
        <v>348</v>
      </c>
      <c r="B9" s="16">
        <v>33</v>
      </c>
      <c r="C9" s="17" t="s">
        <v>349</v>
      </c>
    </row>
    <row r="10" spans="1:3">
      <c r="A10" s="17" t="s">
        <v>350</v>
      </c>
      <c r="B10" s="16">
        <v>64.8</v>
      </c>
      <c r="C10" s="17" t="s">
        <v>5</v>
      </c>
    </row>
    <row r="11" spans="1:3">
      <c r="A11" s="17" t="s">
        <v>351</v>
      </c>
      <c r="B11" s="16">
        <v>54.59</v>
      </c>
      <c r="C11" s="17" t="s">
        <v>5</v>
      </c>
    </row>
    <row r="12" spans="1:3">
      <c r="A12" s="17" t="s">
        <v>340</v>
      </c>
      <c r="B12" s="18">
        <v>120.82</v>
      </c>
      <c r="C12" s="17" t="s">
        <v>349</v>
      </c>
    </row>
    <row r="13" spans="1:3">
      <c r="A13" s="17" t="s">
        <v>354</v>
      </c>
      <c r="B13" s="18">
        <v>260.39999999999998</v>
      </c>
      <c r="C13" s="17" t="s">
        <v>352</v>
      </c>
    </row>
    <row r="14" spans="1:3">
      <c r="A14" s="17" t="s">
        <v>353</v>
      </c>
      <c r="B14" s="18">
        <v>217.32</v>
      </c>
      <c r="C14" s="17" t="s">
        <v>352</v>
      </c>
    </row>
    <row r="15" spans="1:3">
      <c r="A15" s="17" t="s">
        <v>355</v>
      </c>
      <c r="B15" s="18">
        <v>550</v>
      </c>
      <c r="C15" s="17" t="s">
        <v>357</v>
      </c>
    </row>
    <row r="16" spans="1:3">
      <c r="A16" s="17" t="s">
        <v>356</v>
      </c>
      <c r="B16" s="18">
        <v>629</v>
      </c>
      <c r="C16" s="17" t="s">
        <v>5</v>
      </c>
    </row>
    <row r="17" spans="1:3">
      <c r="A17" s="17" t="s">
        <v>370</v>
      </c>
      <c r="B17" s="18">
        <v>80</v>
      </c>
      <c r="C17" s="17" t="s">
        <v>5</v>
      </c>
    </row>
    <row r="18" spans="1:3">
      <c r="A18" s="17" t="s">
        <v>371</v>
      </c>
      <c r="B18" s="18">
        <v>190.94</v>
      </c>
      <c r="C18" s="17" t="s">
        <v>349</v>
      </c>
    </row>
    <row r="19" spans="1:3">
      <c r="A19" s="17" t="s">
        <v>73</v>
      </c>
      <c r="B19" s="18">
        <v>1226.54</v>
      </c>
      <c r="C19" s="17" t="s">
        <v>61</v>
      </c>
    </row>
    <row r="20" spans="1:3">
      <c r="A20" s="17" t="s">
        <v>74</v>
      </c>
      <c r="B20" s="18">
        <v>14.4</v>
      </c>
      <c r="C20" s="17" t="s">
        <v>61</v>
      </c>
    </row>
    <row r="21" spans="1:3">
      <c r="A21" s="19" t="s">
        <v>75</v>
      </c>
      <c r="B21" s="18">
        <v>35</v>
      </c>
      <c r="C21" s="9" t="s">
        <v>61</v>
      </c>
    </row>
    <row r="22" spans="1:3">
      <c r="A22" s="19" t="s">
        <v>346</v>
      </c>
      <c r="B22" s="18">
        <v>15.59</v>
      </c>
      <c r="C22" s="9" t="s">
        <v>61</v>
      </c>
    </row>
    <row r="23" spans="1:3">
      <c r="A23" s="19" t="s">
        <v>373</v>
      </c>
      <c r="B23" s="18">
        <v>8000</v>
      </c>
      <c r="C23" s="9" t="s">
        <v>61</v>
      </c>
    </row>
    <row r="24" spans="1:3">
      <c r="A24" s="19" t="s">
        <v>374</v>
      </c>
      <c r="B24" s="18">
        <v>4972.5</v>
      </c>
      <c r="C24" s="9" t="s">
        <v>5</v>
      </c>
    </row>
    <row r="25" spans="1:3" ht="15" thickBot="1">
      <c r="A25" s="19"/>
      <c r="B25" s="53">
        <f>SUM(B9:B24)</f>
        <v>16464.900000000001</v>
      </c>
      <c r="C25" s="9"/>
    </row>
    <row r="26" spans="1:3" ht="15" thickBot="1">
      <c r="A26" s="20" t="s">
        <v>366</v>
      </c>
      <c r="B26" s="21"/>
      <c r="C26" s="22"/>
    </row>
    <row r="27" spans="1:3" ht="15" thickBot="1">
      <c r="A27" s="23" t="s">
        <v>10</v>
      </c>
      <c r="B27" s="24">
        <v>20864.810000000001</v>
      </c>
      <c r="C27" s="22"/>
    </row>
    <row r="28" spans="1:3" ht="15" thickBot="1">
      <c r="A28" s="25" t="s">
        <v>11</v>
      </c>
      <c r="B28" s="26">
        <v>2234.73</v>
      </c>
      <c r="C28" s="22"/>
    </row>
    <row r="29" spans="1:3" ht="15" thickBot="1">
      <c r="A29" s="27" t="s">
        <v>12</v>
      </c>
      <c r="B29" s="28">
        <f>SUM(B27:B28)</f>
        <v>23099.54</v>
      </c>
      <c r="C29" s="22"/>
    </row>
    <row r="30" spans="1:3" ht="15" thickBot="1">
      <c r="A30" s="27"/>
      <c r="B30" s="57"/>
      <c r="C30" s="22"/>
    </row>
    <row r="31" spans="1:3" ht="15" thickBot="1">
      <c r="A31" s="29" t="s">
        <v>337</v>
      </c>
      <c r="C31" s="22"/>
    </row>
    <row r="32" spans="1:3" ht="15" thickBot="1">
      <c r="A32" s="30" t="s">
        <v>13</v>
      </c>
      <c r="B32" s="31">
        <v>99785.84</v>
      </c>
      <c r="C32" s="22"/>
    </row>
    <row r="33" spans="1:6" ht="15" thickBot="1">
      <c r="A33" s="32"/>
      <c r="B33" s="33"/>
      <c r="C33" s="34"/>
    </row>
    <row r="34" spans="1:6">
      <c r="A34" s="35" t="s">
        <v>14</v>
      </c>
      <c r="B34" s="36"/>
      <c r="C34" s="34"/>
    </row>
    <row r="35" spans="1:6">
      <c r="A35" s="37" t="s">
        <v>15</v>
      </c>
      <c r="B35" s="38">
        <v>754.26</v>
      </c>
      <c r="C35" s="34"/>
    </row>
    <row r="36" spans="1:6">
      <c r="A36" s="39" t="s">
        <v>16</v>
      </c>
      <c r="B36" s="40">
        <v>12482.69</v>
      </c>
      <c r="C36" s="34"/>
    </row>
    <row r="37" spans="1:6">
      <c r="A37" s="39" t="s">
        <v>17</v>
      </c>
      <c r="B37" s="40">
        <v>10265.98</v>
      </c>
      <c r="C37" s="34"/>
    </row>
    <row r="38" spans="1:6">
      <c r="A38" s="37" t="s">
        <v>18</v>
      </c>
      <c r="B38" s="41">
        <v>757.5</v>
      </c>
      <c r="C38" s="42"/>
    </row>
    <row r="39" spans="1:6">
      <c r="A39" s="39" t="s">
        <v>19</v>
      </c>
      <c r="B39" s="43">
        <v>533.09</v>
      </c>
      <c r="C39" s="42"/>
    </row>
    <row r="40" spans="1:6">
      <c r="A40" s="37" t="s">
        <v>20</v>
      </c>
      <c r="B40" s="43">
        <v>531.34</v>
      </c>
      <c r="C40" s="42"/>
    </row>
    <row r="41" spans="1:6">
      <c r="A41" s="37" t="s">
        <v>21</v>
      </c>
      <c r="B41" s="133">
        <v>3964.58</v>
      </c>
      <c r="C41" s="270" t="s">
        <v>250</v>
      </c>
      <c r="D41" s="271"/>
      <c r="E41" s="271"/>
    </row>
    <row r="42" spans="1:6">
      <c r="A42" s="37" t="s">
        <v>22</v>
      </c>
      <c r="B42" s="43">
        <v>54.72</v>
      </c>
      <c r="C42" s="42"/>
    </row>
    <row r="43" spans="1:6">
      <c r="A43" s="37" t="s">
        <v>23</v>
      </c>
      <c r="B43" s="43">
        <v>0</v>
      </c>
      <c r="C43" s="42"/>
    </row>
    <row r="44" spans="1:6">
      <c r="A44" s="37" t="s">
        <v>24</v>
      </c>
      <c r="B44" s="43">
        <v>383.02</v>
      </c>
      <c r="C44" s="42"/>
    </row>
    <row r="45" spans="1:6">
      <c r="A45" s="37" t="s">
        <v>25</v>
      </c>
      <c r="B45" s="43">
        <v>0</v>
      </c>
      <c r="C45" s="42"/>
      <c r="F45" s="2"/>
    </row>
    <row r="46" spans="1:6">
      <c r="A46" s="37" t="s">
        <v>26</v>
      </c>
      <c r="B46" s="43">
        <v>1000</v>
      </c>
      <c r="C46" s="42"/>
      <c r="D46" s="2"/>
      <c r="F46" s="141"/>
    </row>
    <row r="47" spans="1:6">
      <c r="A47" s="37" t="s">
        <v>27</v>
      </c>
      <c r="B47" s="43">
        <v>115.45</v>
      </c>
      <c r="C47" s="42"/>
      <c r="D47" s="141"/>
      <c r="F47" s="2"/>
    </row>
    <row r="48" spans="1:6">
      <c r="A48" s="37" t="s">
        <v>28</v>
      </c>
      <c r="B48" s="43">
        <v>2479.84</v>
      </c>
      <c r="C48" s="42"/>
      <c r="D48" s="141"/>
    </row>
    <row r="49" spans="1:6">
      <c r="A49" s="37" t="s">
        <v>29</v>
      </c>
      <c r="B49" s="43">
        <v>0</v>
      </c>
      <c r="C49" s="42"/>
      <c r="D49" s="141"/>
    </row>
    <row r="50" spans="1:6">
      <c r="A50" s="37" t="s">
        <v>30</v>
      </c>
      <c r="B50" s="44">
        <v>182.28</v>
      </c>
      <c r="C50" s="42"/>
      <c r="D50" s="141"/>
    </row>
    <row r="51" spans="1:6">
      <c r="A51" s="170" t="s">
        <v>241</v>
      </c>
      <c r="B51" s="45">
        <v>3000</v>
      </c>
      <c r="C51" s="42"/>
      <c r="D51" s="141"/>
    </row>
    <row r="52" spans="1:6">
      <c r="A52" s="19" t="s">
        <v>31</v>
      </c>
      <c r="B52" s="145">
        <v>257.32</v>
      </c>
      <c r="C52" s="268"/>
      <c r="D52" s="269"/>
      <c r="E52" s="269"/>
      <c r="F52" s="272"/>
    </row>
    <row r="53" spans="1:6" ht="15" thickBot="1">
      <c r="A53" s="19" t="s">
        <v>317</v>
      </c>
      <c r="B53" s="144">
        <v>599.25</v>
      </c>
      <c r="C53" s="143"/>
      <c r="D53" s="143"/>
      <c r="E53" s="143"/>
      <c r="F53" s="143"/>
    </row>
    <row r="54" spans="1:6" ht="15" thickBot="1">
      <c r="B54" s="48">
        <v>29432.16</v>
      </c>
      <c r="C54" s="42"/>
    </row>
    <row r="55" spans="1:6">
      <c r="A55" s="47" t="s">
        <v>33</v>
      </c>
      <c r="B55" s="49"/>
      <c r="C55" s="42"/>
    </row>
    <row r="56" spans="1:6">
      <c r="A56" s="1" t="s">
        <v>318</v>
      </c>
    </row>
    <row r="57" spans="1:6">
      <c r="A57" s="1" t="s">
        <v>365</v>
      </c>
    </row>
    <row r="58" spans="1:6">
      <c r="A58" s="1"/>
    </row>
  </sheetData>
  <mergeCells count="2">
    <mergeCell ref="C41:E41"/>
    <mergeCell ref="C52:F52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17C5-FDEF-4C43-8D00-F10695186224}">
  <dimension ref="A1:H158"/>
  <sheetViews>
    <sheetView topLeftCell="A28" workbookViewId="0">
      <selection activeCell="D42" sqref="D42"/>
    </sheetView>
  </sheetViews>
  <sheetFormatPr defaultRowHeight="14.4"/>
  <cols>
    <col min="1" max="1" width="26.6640625" customWidth="1"/>
    <col min="2" max="2" width="9.88671875" customWidth="1"/>
    <col min="3" max="3" width="9.6640625" customWidth="1"/>
    <col min="5" max="5" width="9.88671875" customWidth="1"/>
    <col min="6" max="6" width="1.33203125" customWidth="1"/>
    <col min="8" max="8" width="11.33203125" bestFit="1" customWidth="1"/>
  </cols>
  <sheetData>
    <row r="1" spans="1:8" ht="15" thickBot="1">
      <c r="A1" s="58" t="s">
        <v>367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366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/>
      <c r="H3" s="69"/>
    </row>
    <row r="4" spans="1:8">
      <c r="A4" s="66" t="s">
        <v>31</v>
      </c>
      <c r="B4" s="61">
        <v>453.49</v>
      </c>
      <c r="C4" s="61"/>
      <c r="D4" s="61"/>
      <c r="E4" s="67"/>
      <c r="F4" s="63"/>
      <c r="G4" s="68" t="s">
        <v>83</v>
      </c>
      <c r="H4" s="71">
        <v>20864.810000000001</v>
      </c>
    </row>
    <row r="5" spans="1:8" ht="15" thickBot="1">
      <c r="A5" s="66" t="s">
        <v>331</v>
      </c>
      <c r="B5" s="146">
        <v>1000</v>
      </c>
      <c r="C5" s="61"/>
      <c r="D5" s="61"/>
      <c r="E5" s="67"/>
      <c r="F5" s="63"/>
      <c r="G5" s="149" t="s">
        <v>85</v>
      </c>
      <c r="H5" s="150">
        <f>SUM(H39+H57)</f>
        <v>17596.229999999996</v>
      </c>
    </row>
    <row r="6" spans="1:8" ht="15" thickBot="1">
      <c r="A6" s="66" t="s">
        <v>84</v>
      </c>
      <c r="B6" s="61"/>
      <c r="C6" s="61"/>
      <c r="D6" s="61"/>
      <c r="E6" s="67"/>
      <c r="F6" s="63"/>
      <c r="G6" s="151" t="s">
        <v>87</v>
      </c>
      <c r="H6" s="152"/>
    </row>
    <row r="7" spans="1:8">
      <c r="A7" s="66" t="s">
        <v>86</v>
      </c>
      <c r="B7" s="61">
        <v>573</v>
      </c>
      <c r="C7" s="61"/>
      <c r="D7" s="61"/>
      <c r="E7" s="67"/>
      <c r="F7" s="63"/>
      <c r="G7" s="153"/>
      <c r="H7" s="71">
        <f>SUM(H4-H5)</f>
        <v>3268.5800000000054</v>
      </c>
    </row>
    <row r="8" spans="1:8">
      <c r="A8" s="66" t="s">
        <v>88</v>
      </c>
      <c r="B8" s="61">
        <v>600</v>
      </c>
      <c r="C8" s="61"/>
      <c r="D8" s="61"/>
      <c r="E8" s="67"/>
      <c r="F8" s="63"/>
      <c r="G8" s="77"/>
      <c r="H8" s="78"/>
    </row>
    <row r="9" spans="1:8">
      <c r="A9" s="66" t="s">
        <v>89</v>
      </c>
      <c r="B9" s="61"/>
      <c r="C9" s="61"/>
      <c r="D9" s="61"/>
      <c r="E9" s="67"/>
      <c r="F9" s="63"/>
      <c r="G9" s="68" t="s">
        <v>91</v>
      </c>
      <c r="H9" s="71">
        <v>2234.73</v>
      </c>
    </row>
    <row r="10" spans="1:8">
      <c r="A10" s="66" t="s">
        <v>90</v>
      </c>
      <c r="B10" s="61">
        <v>18.66</v>
      </c>
      <c r="C10" s="61"/>
      <c r="D10" s="61"/>
      <c r="E10" s="67"/>
      <c r="F10" s="63"/>
      <c r="G10" s="68"/>
      <c r="H10" s="71"/>
    </row>
    <row r="11" spans="1:8">
      <c r="A11" s="66" t="s">
        <v>92</v>
      </c>
      <c r="B11" s="61"/>
      <c r="C11" s="61"/>
      <c r="D11" s="61"/>
      <c r="E11" s="67"/>
      <c r="F11" s="63"/>
      <c r="G11" s="68"/>
      <c r="H11" s="71"/>
    </row>
    <row r="12" spans="1:8">
      <c r="A12" s="66" t="s">
        <v>215</v>
      </c>
      <c r="B12" s="61">
        <v>604.38</v>
      </c>
      <c r="C12" s="61"/>
      <c r="D12" s="61"/>
      <c r="E12" s="67"/>
      <c r="F12" s="63"/>
      <c r="G12" s="68" t="s">
        <v>94</v>
      </c>
      <c r="H12" s="71">
        <v>99785.84</v>
      </c>
    </row>
    <row r="13" spans="1:8">
      <c r="A13" s="66" t="s">
        <v>93</v>
      </c>
      <c r="B13" s="61"/>
      <c r="C13" s="61"/>
      <c r="D13" s="61"/>
      <c r="E13" s="67"/>
      <c r="F13" s="63"/>
      <c r="G13" s="68" t="s">
        <v>338</v>
      </c>
      <c r="H13" s="71"/>
    </row>
    <row r="14" spans="1:8">
      <c r="A14" s="66" t="s">
        <v>15</v>
      </c>
      <c r="B14" s="61"/>
      <c r="C14" s="61"/>
      <c r="D14" s="61"/>
      <c r="E14" s="67"/>
      <c r="F14" s="63"/>
      <c r="G14" s="154"/>
      <c r="H14" s="71"/>
    </row>
    <row r="15" spans="1:8" ht="15" thickBot="1">
      <c r="A15" s="66" t="s">
        <v>96</v>
      </c>
      <c r="B15" s="61">
        <v>200</v>
      </c>
      <c r="C15" s="61"/>
      <c r="D15" s="61"/>
      <c r="E15" s="67"/>
      <c r="F15" s="63"/>
      <c r="G15" s="155" t="s">
        <v>98</v>
      </c>
      <c r="H15" s="156">
        <f>SUM(H7+H9+H12)</f>
        <v>105289.15</v>
      </c>
    </row>
    <row r="16" spans="1:8">
      <c r="A16" s="66" t="s">
        <v>97</v>
      </c>
      <c r="B16" s="61"/>
      <c r="C16" s="61"/>
      <c r="D16" s="61"/>
      <c r="E16" s="67"/>
      <c r="F16" s="63"/>
    </row>
    <row r="17" spans="1:8">
      <c r="A17" s="66" t="s">
        <v>99</v>
      </c>
      <c r="B17" s="61"/>
      <c r="C17" s="61"/>
      <c r="D17" s="61"/>
      <c r="E17" s="67"/>
      <c r="F17" s="63"/>
      <c r="G17" s="68"/>
      <c r="H17" s="71"/>
    </row>
    <row r="18" spans="1:8">
      <c r="A18" s="66" t="s">
        <v>100</v>
      </c>
      <c r="B18" s="61"/>
      <c r="C18" s="61"/>
      <c r="D18" s="61"/>
      <c r="E18" s="67"/>
      <c r="F18" s="63"/>
    </row>
    <row r="19" spans="1:8">
      <c r="A19" s="66" t="s">
        <v>101</v>
      </c>
      <c r="B19" s="61">
        <v>1925.87</v>
      </c>
      <c r="C19" s="61"/>
      <c r="D19" s="61"/>
      <c r="E19" s="67"/>
      <c r="F19" s="63"/>
      <c r="G19" s="66" t="s">
        <v>102</v>
      </c>
      <c r="H19" s="157">
        <v>106333.12</v>
      </c>
    </row>
    <row r="20" spans="1:8">
      <c r="A20" s="66" t="s">
        <v>103</v>
      </c>
      <c r="B20" s="61"/>
      <c r="C20" s="61"/>
      <c r="D20" s="61"/>
      <c r="E20" s="67"/>
      <c r="F20" s="63"/>
      <c r="G20" s="83"/>
      <c r="H20" s="83"/>
    </row>
    <row r="21" spans="1:8">
      <c r="A21" s="66" t="s">
        <v>104</v>
      </c>
      <c r="B21" s="61">
        <v>86.32</v>
      </c>
      <c r="C21" s="61"/>
      <c r="D21" s="61"/>
      <c r="E21" s="67"/>
      <c r="F21" s="63"/>
      <c r="G21" s="84" t="s">
        <v>105</v>
      </c>
      <c r="H21" s="85"/>
    </row>
    <row r="22" spans="1:8">
      <c r="A22" s="66" t="s">
        <v>106</v>
      </c>
      <c r="B22" s="61"/>
      <c r="C22" s="61"/>
      <c r="D22" s="61"/>
      <c r="E22" s="67"/>
      <c r="F22" s="63"/>
      <c r="G22" s="84" t="s">
        <v>107</v>
      </c>
      <c r="H22" s="85">
        <f>SUM(B37)</f>
        <v>74289.739999999991</v>
      </c>
    </row>
    <row r="23" spans="1:8">
      <c r="A23" s="66" t="s">
        <v>108</v>
      </c>
      <c r="B23" s="61"/>
      <c r="C23" s="61"/>
      <c r="D23" s="61"/>
      <c r="E23" s="67"/>
      <c r="F23" s="63"/>
      <c r="G23" s="66" t="s">
        <v>109</v>
      </c>
      <c r="H23" s="86"/>
    </row>
    <row r="24" spans="1:8">
      <c r="A24" s="66" t="s">
        <v>110</v>
      </c>
      <c r="B24" s="61"/>
      <c r="C24" s="61"/>
      <c r="D24" s="61"/>
      <c r="E24" s="67"/>
      <c r="F24" s="63"/>
      <c r="G24" s="87"/>
      <c r="H24" s="88">
        <f>SUM(H22:H23)</f>
        <v>74289.739999999991</v>
      </c>
    </row>
    <row r="25" spans="1:8">
      <c r="A25" s="66" t="s">
        <v>111</v>
      </c>
      <c r="B25" s="61"/>
      <c r="C25" s="61"/>
      <c r="D25" s="61"/>
      <c r="E25" s="67"/>
      <c r="F25" s="63"/>
      <c r="G25" s="87"/>
      <c r="H25" s="89"/>
    </row>
    <row r="26" spans="1:8">
      <c r="A26" s="66" t="s">
        <v>112</v>
      </c>
      <c r="B26" s="61"/>
      <c r="C26" s="61"/>
      <c r="D26" s="61"/>
      <c r="E26" s="67"/>
      <c r="F26" s="63"/>
      <c r="G26" s="90" t="s">
        <v>113</v>
      </c>
      <c r="H26" s="90"/>
    </row>
    <row r="27" spans="1:8">
      <c r="A27" s="66" t="s">
        <v>3</v>
      </c>
      <c r="B27" s="61"/>
      <c r="C27" s="61"/>
      <c r="D27" s="61"/>
      <c r="E27" s="67"/>
      <c r="F27" s="63"/>
      <c r="G27" s="90" t="s">
        <v>114</v>
      </c>
      <c r="H27" s="91">
        <f>SUM(B158)</f>
        <v>75333.710000000006</v>
      </c>
    </row>
    <row r="28" spans="1:8">
      <c r="A28" s="66" t="s">
        <v>115</v>
      </c>
      <c r="B28" s="61"/>
      <c r="C28" s="61"/>
      <c r="D28" s="61"/>
      <c r="E28" s="67"/>
      <c r="F28" s="63"/>
      <c r="G28" s="66" t="s">
        <v>109</v>
      </c>
      <c r="H28" s="86"/>
    </row>
    <row r="29" spans="1:8">
      <c r="A29" s="66" t="s">
        <v>116</v>
      </c>
      <c r="B29" s="61"/>
      <c r="C29" s="61"/>
      <c r="D29" s="61"/>
      <c r="E29" s="67"/>
      <c r="F29" s="63"/>
      <c r="G29" s="87"/>
      <c r="H29" s="88">
        <f>SUM(H27)-H28</f>
        <v>75333.710000000006</v>
      </c>
    </row>
    <row r="30" spans="1:8">
      <c r="A30" s="66" t="s">
        <v>117</v>
      </c>
      <c r="B30" s="61">
        <v>1420</v>
      </c>
      <c r="C30" s="61"/>
      <c r="D30" s="61"/>
      <c r="E30" s="67"/>
      <c r="F30" s="63"/>
      <c r="G30" s="87"/>
      <c r="H30" s="87"/>
    </row>
    <row r="31" spans="1:8">
      <c r="A31" s="92" t="s">
        <v>118</v>
      </c>
      <c r="B31" s="93">
        <f>SUM(B3:B30)</f>
        <v>13629.739999999998</v>
      </c>
      <c r="C31" s="61"/>
      <c r="D31" s="61"/>
      <c r="E31" s="94"/>
      <c r="F31" s="63"/>
      <c r="G31" s="95" t="s">
        <v>119</v>
      </c>
      <c r="H31" s="158">
        <f>SUM(H19+H24-H29)</f>
        <v>105289.14999999998</v>
      </c>
    </row>
    <row r="32" spans="1:8">
      <c r="A32" s="92" t="s">
        <v>120</v>
      </c>
      <c r="B32" s="97"/>
      <c r="C32" s="61"/>
      <c r="D32" s="61"/>
      <c r="E32" s="67"/>
      <c r="F32" s="63"/>
      <c r="G32" s="87"/>
      <c r="H32" s="98" t="s">
        <v>121</v>
      </c>
    </row>
    <row r="33" spans="1:8">
      <c r="A33" s="66" t="s">
        <v>122</v>
      </c>
      <c r="B33" s="61">
        <v>20330</v>
      </c>
      <c r="C33" s="61"/>
      <c r="D33" s="61"/>
      <c r="E33" s="99"/>
      <c r="F33" s="63"/>
      <c r="G33" s="87"/>
      <c r="H33" s="87"/>
    </row>
    <row r="34" spans="1:8">
      <c r="A34" s="66" t="s">
        <v>123</v>
      </c>
      <c r="B34" s="61">
        <v>20330</v>
      </c>
      <c r="C34" s="61"/>
      <c r="D34" s="61"/>
      <c r="E34" s="100"/>
      <c r="F34" s="63"/>
      <c r="G34" s="101"/>
      <c r="H34" s="105"/>
    </row>
    <row r="35" spans="1:8">
      <c r="A35" s="66" t="s">
        <v>124</v>
      </c>
      <c r="B35" s="61"/>
      <c r="C35" s="61"/>
      <c r="D35" s="61"/>
      <c r="E35" s="100"/>
      <c r="F35" s="63"/>
      <c r="G35" s="173" t="s">
        <v>129</v>
      </c>
      <c r="H35" s="131"/>
    </row>
    <row r="36" spans="1:8">
      <c r="A36" s="66" t="s">
        <v>335</v>
      </c>
      <c r="B36" s="61">
        <v>20000</v>
      </c>
      <c r="C36" s="61"/>
      <c r="D36" s="61"/>
      <c r="E36" s="100"/>
      <c r="F36" s="63"/>
      <c r="G36" s="108">
        <v>2268</v>
      </c>
      <c r="H36" s="137">
        <v>375</v>
      </c>
    </row>
    <row r="37" spans="1:8">
      <c r="A37" s="92" t="s">
        <v>107</v>
      </c>
      <c r="B37" s="93">
        <f>SUM(B31:B36)</f>
        <v>74289.739999999991</v>
      </c>
      <c r="C37" s="61"/>
      <c r="D37" s="61"/>
      <c r="E37" s="100"/>
      <c r="F37" s="63"/>
      <c r="G37" s="113">
        <v>2271</v>
      </c>
      <c r="H37" s="112">
        <v>225</v>
      </c>
    </row>
    <row r="38" spans="1:8">
      <c r="A38" s="66"/>
      <c r="B38" s="61"/>
      <c r="C38" s="61"/>
      <c r="D38" s="61"/>
      <c r="E38" s="100"/>
      <c r="F38" s="63"/>
      <c r="G38" s="113">
        <v>2282</v>
      </c>
      <c r="H38" s="113">
        <v>531.33000000000004</v>
      </c>
    </row>
    <row r="39" spans="1:8">
      <c r="A39" s="60" t="s">
        <v>126</v>
      </c>
      <c r="B39" s="61"/>
      <c r="C39" s="61"/>
      <c r="D39" s="61"/>
      <c r="E39" s="103"/>
      <c r="F39" s="63"/>
      <c r="G39" s="113"/>
      <c r="H39" s="160">
        <f>SUM(H36:H38)</f>
        <v>1131.33</v>
      </c>
    </row>
    <row r="40" spans="1:8">
      <c r="A40" s="81" t="s">
        <v>127</v>
      </c>
      <c r="B40" s="104"/>
      <c r="C40" s="104"/>
      <c r="D40" s="104"/>
      <c r="E40" s="103"/>
      <c r="F40" s="63"/>
      <c r="G40" s="113"/>
      <c r="H40" s="112"/>
    </row>
    <row r="41" spans="1:8">
      <c r="A41" s="66" t="s">
        <v>128</v>
      </c>
      <c r="B41" s="61">
        <v>283.45</v>
      </c>
      <c r="C41" s="61">
        <v>283.45</v>
      </c>
      <c r="D41" s="61"/>
      <c r="E41" s="67">
        <v>750</v>
      </c>
      <c r="F41" s="63"/>
      <c r="G41" s="113"/>
      <c r="H41" s="112"/>
    </row>
    <row r="42" spans="1:8">
      <c r="A42" s="66" t="s">
        <v>130</v>
      </c>
      <c r="B42" s="61">
        <v>12086.07</v>
      </c>
      <c r="C42" s="61">
        <v>12086.07</v>
      </c>
      <c r="D42" s="61"/>
      <c r="E42" s="67">
        <v>14500</v>
      </c>
      <c r="F42" s="63"/>
      <c r="G42" s="174" t="s">
        <v>135</v>
      </c>
      <c r="H42" s="137"/>
    </row>
    <row r="43" spans="1:8">
      <c r="A43" s="66" t="s">
        <v>131</v>
      </c>
      <c r="B43" s="61">
        <v>350</v>
      </c>
      <c r="C43" s="61">
        <v>350</v>
      </c>
      <c r="D43" s="61"/>
      <c r="E43" s="67">
        <v>420</v>
      </c>
      <c r="F43" s="63"/>
      <c r="G43" s="163">
        <v>2288</v>
      </c>
      <c r="H43" s="164">
        <v>33</v>
      </c>
    </row>
    <row r="44" spans="1:8">
      <c r="A44" s="66" t="s">
        <v>132</v>
      </c>
      <c r="B44" s="61">
        <v>69.599999999999994</v>
      </c>
      <c r="C44" s="61">
        <v>58</v>
      </c>
      <c r="D44" s="61">
        <v>11.6</v>
      </c>
      <c r="E44" s="67">
        <v>150</v>
      </c>
      <c r="F44" s="63"/>
      <c r="G44" s="163">
        <v>2289</v>
      </c>
      <c r="H44" s="164">
        <v>64.8</v>
      </c>
    </row>
    <row r="45" spans="1:8">
      <c r="A45" s="66"/>
      <c r="B45" s="61"/>
      <c r="C45" s="61"/>
      <c r="D45" s="61"/>
      <c r="E45" s="67"/>
      <c r="F45" s="63"/>
      <c r="G45" s="163">
        <v>2290</v>
      </c>
      <c r="H45" s="165">
        <v>54.59</v>
      </c>
    </row>
    <row r="46" spans="1:8">
      <c r="A46" s="81" t="s">
        <v>133</v>
      </c>
      <c r="B46" s="61"/>
      <c r="C46" s="61"/>
      <c r="D46" s="61"/>
      <c r="E46" s="67"/>
      <c r="F46" s="63"/>
      <c r="G46" s="166">
        <v>2291</v>
      </c>
      <c r="H46" s="167">
        <v>120.82</v>
      </c>
    </row>
    <row r="47" spans="1:8">
      <c r="A47" s="66" t="s">
        <v>134</v>
      </c>
      <c r="B47" s="61">
        <v>100.35</v>
      </c>
      <c r="C47" s="61">
        <v>100.35</v>
      </c>
      <c r="D47" s="61"/>
      <c r="E47" s="67">
        <v>300</v>
      </c>
      <c r="F47" s="63"/>
      <c r="G47" s="166">
        <v>2292</v>
      </c>
      <c r="H47" s="167">
        <v>260.39999999999998</v>
      </c>
    </row>
    <row r="48" spans="1:8">
      <c r="A48" s="66" t="s">
        <v>136</v>
      </c>
      <c r="B48" s="61">
        <v>622.79999999999995</v>
      </c>
      <c r="C48" s="61">
        <v>519</v>
      </c>
      <c r="D48" s="61">
        <v>103.8</v>
      </c>
      <c r="E48" s="67">
        <v>400</v>
      </c>
      <c r="F48" s="63"/>
      <c r="G48" s="163">
        <v>2293</v>
      </c>
      <c r="H48" s="164">
        <v>217.32</v>
      </c>
    </row>
    <row r="49" spans="1:8">
      <c r="A49" s="66" t="s">
        <v>218</v>
      </c>
      <c r="B49" s="61">
        <v>240</v>
      </c>
      <c r="C49" s="61">
        <v>200</v>
      </c>
      <c r="D49" s="61">
        <v>40</v>
      </c>
      <c r="E49" s="67"/>
      <c r="F49" s="63"/>
      <c r="G49" s="166">
        <v>2294</v>
      </c>
      <c r="H49" s="172">
        <v>550</v>
      </c>
    </row>
    <row r="50" spans="1:8">
      <c r="A50" s="66"/>
      <c r="B50" s="61"/>
      <c r="C50" s="61"/>
      <c r="D50" s="61"/>
      <c r="E50" s="67"/>
      <c r="F50" s="63"/>
      <c r="G50" s="113">
        <v>2295</v>
      </c>
      <c r="H50" s="112">
        <v>629</v>
      </c>
    </row>
    <row r="51" spans="1:8">
      <c r="A51" s="66"/>
      <c r="B51" s="61"/>
      <c r="C51" s="61"/>
      <c r="D51" s="61"/>
      <c r="E51" s="67"/>
      <c r="F51" s="63"/>
      <c r="G51" s="113">
        <v>2296</v>
      </c>
      <c r="H51" s="109">
        <v>80</v>
      </c>
    </row>
    <row r="52" spans="1:8">
      <c r="A52" s="81" t="s">
        <v>137</v>
      </c>
      <c r="B52" s="61"/>
      <c r="C52" s="61"/>
      <c r="D52" s="61"/>
      <c r="E52" s="67"/>
      <c r="F52" s="63"/>
      <c r="G52" s="113">
        <v>2297</v>
      </c>
      <c r="H52" s="109">
        <v>190.94</v>
      </c>
    </row>
    <row r="53" spans="1:8">
      <c r="A53" s="66" t="s">
        <v>138</v>
      </c>
      <c r="B53" s="61">
        <v>150</v>
      </c>
      <c r="C53" s="61">
        <v>150</v>
      </c>
      <c r="D53" s="61"/>
      <c r="E53" s="67">
        <v>175</v>
      </c>
      <c r="F53" s="63"/>
      <c r="G53" s="113">
        <v>2298</v>
      </c>
      <c r="H53" s="110">
        <v>1275.94</v>
      </c>
    </row>
    <row r="54" spans="1:8">
      <c r="A54" s="66" t="s">
        <v>139</v>
      </c>
      <c r="B54" s="61">
        <v>378</v>
      </c>
      <c r="C54" s="61">
        <v>315</v>
      </c>
      <c r="D54" s="61">
        <v>63</v>
      </c>
      <c r="E54" s="67">
        <v>260</v>
      </c>
      <c r="F54" s="63"/>
      <c r="G54" s="113">
        <v>2299</v>
      </c>
      <c r="H54" s="121">
        <v>8000</v>
      </c>
    </row>
    <row r="55" spans="1:8">
      <c r="A55" s="66"/>
      <c r="B55" s="61"/>
      <c r="C55" s="61"/>
      <c r="D55" s="61"/>
      <c r="E55" s="67"/>
      <c r="F55" s="63"/>
      <c r="G55" s="113">
        <v>2300</v>
      </c>
      <c r="H55" s="112">
        <v>4972.5</v>
      </c>
    </row>
    <row r="56" spans="1:8">
      <c r="A56" s="81" t="s">
        <v>140</v>
      </c>
      <c r="B56" s="61"/>
      <c r="C56" s="61"/>
      <c r="D56" s="61"/>
      <c r="E56" s="67"/>
      <c r="F56" s="63"/>
      <c r="G56" s="113">
        <v>2301</v>
      </c>
      <c r="H56" s="112">
        <v>15.59</v>
      </c>
    </row>
    <row r="57" spans="1:8">
      <c r="A57" s="66" t="s">
        <v>141</v>
      </c>
      <c r="B57" s="61">
        <v>1295.45</v>
      </c>
      <c r="C57" s="61">
        <v>1295.45</v>
      </c>
      <c r="D57" s="61"/>
      <c r="E57" s="67">
        <v>1750</v>
      </c>
      <c r="F57" s="63"/>
      <c r="H57" s="129">
        <f>SUM(H43:H56)</f>
        <v>16464.899999999998</v>
      </c>
    </row>
    <row r="58" spans="1:8">
      <c r="A58" s="66" t="s">
        <v>142</v>
      </c>
      <c r="B58" s="61">
        <v>499.2</v>
      </c>
      <c r="C58" s="61">
        <v>499.2</v>
      </c>
      <c r="D58" s="61"/>
      <c r="E58" s="67">
        <v>600</v>
      </c>
      <c r="F58" s="63"/>
      <c r="G58" s="113"/>
      <c r="H58" s="112"/>
    </row>
    <row r="59" spans="1:8">
      <c r="A59" s="66" t="s">
        <v>143</v>
      </c>
      <c r="B59" s="61"/>
      <c r="C59" s="61"/>
      <c r="D59" s="61"/>
      <c r="E59" s="67">
        <v>500</v>
      </c>
      <c r="F59" s="63"/>
      <c r="G59" s="113"/>
      <c r="H59" s="112"/>
    </row>
    <row r="60" spans="1:8">
      <c r="A60" s="66" t="s">
        <v>334</v>
      </c>
      <c r="B60" s="61">
        <v>65</v>
      </c>
      <c r="C60" s="61">
        <v>65</v>
      </c>
      <c r="D60" s="61"/>
      <c r="E60" s="67">
        <v>180</v>
      </c>
      <c r="F60" s="63"/>
      <c r="H60" s="168"/>
    </row>
    <row r="61" spans="1:8">
      <c r="A61" s="66" t="s">
        <v>333</v>
      </c>
      <c r="B61" s="61">
        <v>25</v>
      </c>
      <c r="C61" s="61">
        <v>25</v>
      </c>
      <c r="D61" s="61"/>
      <c r="E61" s="67"/>
      <c r="F61" s="63"/>
    </row>
    <row r="62" spans="1:8">
      <c r="A62" s="66" t="s">
        <v>145</v>
      </c>
      <c r="B62" s="61"/>
      <c r="C62" s="61"/>
      <c r="D62" s="61"/>
      <c r="E62" s="67"/>
      <c r="F62" s="63"/>
    </row>
    <row r="63" spans="1:8">
      <c r="A63" s="66" t="s">
        <v>146</v>
      </c>
      <c r="B63" s="61"/>
      <c r="C63" s="61"/>
      <c r="D63" s="61"/>
      <c r="E63" s="67">
        <v>140</v>
      </c>
      <c r="F63" s="63"/>
    </row>
    <row r="64" spans="1:8">
      <c r="A64" s="66" t="s">
        <v>147</v>
      </c>
      <c r="B64" s="61"/>
      <c r="C64" s="61"/>
      <c r="D64" s="61"/>
      <c r="E64" s="67">
        <v>200</v>
      </c>
      <c r="F64" s="63"/>
    </row>
    <row r="65" spans="1:8">
      <c r="A65" s="66"/>
      <c r="B65" s="61"/>
      <c r="C65" s="61"/>
      <c r="D65" s="61"/>
      <c r="E65" s="67"/>
      <c r="F65" s="63"/>
    </row>
    <row r="66" spans="1:8">
      <c r="A66" s="81" t="s">
        <v>148</v>
      </c>
      <c r="B66" s="61"/>
      <c r="C66" s="61"/>
      <c r="D66" s="61"/>
      <c r="E66" s="67"/>
      <c r="F66" s="63"/>
    </row>
    <row r="67" spans="1:8">
      <c r="A67" s="66" t="s">
        <v>149</v>
      </c>
      <c r="B67" s="61">
        <v>627.24</v>
      </c>
      <c r="C67" s="61">
        <v>555</v>
      </c>
      <c r="D67" s="61">
        <v>72.239999999999995</v>
      </c>
      <c r="E67" s="67">
        <v>600</v>
      </c>
      <c r="F67" s="63"/>
    </row>
    <row r="68" spans="1:8">
      <c r="A68" s="66" t="s">
        <v>150</v>
      </c>
      <c r="B68" s="61">
        <v>7</v>
      </c>
      <c r="C68" s="61">
        <v>7</v>
      </c>
      <c r="D68" s="61"/>
      <c r="E68" s="67">
        <v>10</v>
      </c>
      <c r="F68" s="63"/>
    </row>
    <row r="69" spans="1:8">
      <c r="A69" s="66" t="s">
        <v>151</v>
      </c>
      <c r="B69" s="61">
        <v>183</v>
      </c>
      <c r="C69" s="61">
        <v>183</v>
      </c>
      <c r="D69" s="61"/>
      <c r="E69" s="67">
        <v>200</v>
      </c>
      <c r="F69" s="63"/>
    </row>
    <row r="70" spans="1:8">
      <c r="A70" s="66" t="s">
        <v>152</v>
      </c>
      <c r="B70" s="61">
        <v>40</v>
      </c>
      <c r="C70" s="61">
        <v>40</v>
      </c>
      <c r="D70" s="61"/>
      <c r="E70" s="67">
        <v>50</v>
      </c>
      <c r="F70" s="63"/>
    </row>
    <row r="71" spans="1:8">
      <c r="A71" s="66"/>
      <c r="B71" s="61"/>
      <c r="C71" s="61"/>
      <c r="D71" s="61"/>
      <c r="E71" s="67"/>
      <c r="F71" s="63"/>
      <c r="H71" s="126"/>
    </row>
    <row r="72" spans="1:8">
      <c r="A72" s="81" t="s">
        <v>153</v>
      </c>
      <c r="B72" s="61"/>
      <c r="C72" s="61"/>
      <c r="D72" s="61"/>
      <c r="E72" s="67"/>
      <c r="F72" s="63"/>
      <c r="H72" s="121"/>
    </row>
    <row r="73" spans="1:8">
      <c r="A73" s="66" t="s">
        <v>154</v>
      </c>
      <c r="B73" s="61">
        <v>375</v>
      </c>
      <c r="C73" s="61">
        <v>375</v>
      </c>
      <c r="D73" s="61"/>
      <c r="E73" s="67">
        <v>375</v>
      </c>
      <c r="F73" s="63"/>
    </row>
    <row r="74" spans="1:8">
      <c r="A74" s="66" t="s">
        <v>155</v>
      </c>
      <c r="B74" s="61">
        <v>375</v>
      </c>
      <c r="C74" s="61">
        <v>375</v>
      </c>
      <c r="D74" s="61"/>
      <c r="E74" s="67">
        <v>375</v>
      </c>
      <c r="F74" s="63"/>
    </row>
    <row r="75" spans="1:8">
      <c r="A75" s="66" t="s">
        <v>156</v>
      </c>
      <c r="B75" s="61">
        <v>375</v>
      </c>
      <c r="C75" s="61">
        <v>375</v>
      </c>
      <c r="D75" s="61"/>
      <c r="E75" s="67">
        <v>375</v>
      </c>
      <c r="F75" s="63"/>
    </row>
    <row r="76" spans="1:8">
      <c r="A76" s="66" t="s">
        <v>157</v>
      </c>
      <c r="B76" s="61">
        <v>375</v>
      </c>
      <c r="C76" s="61">
        <v>375</v>
      </c>
      <c r="D76" s="61"/>
      <c r="E76" s="67">
        <v>375</v>
      </c>
      <c r="F76" s="63"/>
    </row>
    <row r="77" spans="1:8">
      <c r="A77" s="66" t="s">
        <v>158</v>
      </c>
      <c r="B77" s="61">
        <v>375</v>
      </c>
      <c r="C77" s="61">
        <v>375</v>
      </c>
      <c r="D77" s="61"/>
      <c r="E77" s="67">
        <v>375</v>
      </c>
      <c r="F77" s="63"/>
    </row>
    <row r="78" spans="1:8">
      <c r="A78" s="66" t="s">
        <v>159</v>
      </c>
      <c r="B78" s="61">
        <v>375</v>
      </c>
      <c r="C78" s="61">
        <v>375</v>
      </c>
      <c r="D78" s="61"/>
      <c r="E78" s="67">
        <v>375</v>
      </c>
      <c r="F78" s="63"/>
    </row>
    <row r="79" spans="1:8">
      <c r="A79" s="66" t="s">
        <v>160</v>
      </c>
      <c r="B79" s="61">
        <v>375</v>
      </c>
      <c r="C79" s="61">
        <v>375</v>
      </c>
      <c r="D79" s="61"/>
      <c r="E79" s="67">
        <v>375</v>
      </c>
      <c r="F79" s="63"/>
    </row>
    <row r="80" spans="1:8">
      <c r="A80" s="66" t="s">
        <v>161</v>
      </c>
      <c r="B80" s="61">
        <v>19.989999999999998</v>
      </c>
      <c r="C80" s="61">
        <v>19.989999999999998</v>
      </c>
      <c r="D80" s="61"/>
      <c r="E80" s="67">
        <v>30</v>
      </c>
      <c r="F80" s="63"/>
    </row>
    <row r="81" spans="1:6">
      <c r="A81" s="66" t="s">
        <v>162</v>
      </c>
      <c r="B81" s="61">
        <v>225</v>
      </c>
      <c r="C81" s="61">
        <v>225</v>
      </c>
      <c r="D81" s="61"/>
      <c r="E81" s="67">
        <v>225</v>
      </c>
      <c r="F81" s="63"/>
    </row>
    <row r="82" spans="1:6">
      <c r="A82" s="66" t="s">
        <v>163</v>
      </c>
      <c r="B82" s="61">
        <v>875</v>
      </c>
      <c r="C82" s="61">
        <v>875</v>
      </c>
      <c r="D82" s="61"/>
      <c r="E82" s="67">
        <v>875</v>
      </c>
      <c r="F82" s="63"/>
    </row>
    <row r="83" spans="1:6">
      <c r="A83" s="66" t="s">
        <v>164</v>
      </c>
      <c r="B83" s="61">
        <v>375</v>
      </c>
      <c r="C83" s="61">
        <v>375</v>
      </c>
      <c r="D83" s="61"/>
      <c r="E83" s="67">
        <v>375</v>
      </c>
      <c r="F83" s="63"/>
    </row>
    <row r="84" spans="1:6">
      <c r="A84" s="66" t="s">
        <v>165</v>
      </c>
      <c r="B84" s="61">
        <v>120</v>
      </c>
      <c r="C84" s="61">
        <v>120</v>
      </c>
      <c r="D84" s="61"/>
      <c r="E84" s="67">
        <v>120</v>
      </c>
      <c r="F84" s="63"/>
    </row>
    <row r="85" spans="1:6">
      <c r="A85" s="66" t="s">
        <v>166</v>
      </c>
      <c r="B85" s="61">
        <v>34.99</v>
      </c>
      <c r="C85" s="61">
        <v>34.99</v>
      </c>
      <c r="D85" s="61"/>
      <c r="E85" s="67">
        <v>150</v>
      </c>
      <c r="F85" s="63"/>
    </row>
    <row r="86" spans="1:6">
      <c r="A86" s="66"/>
      <c r="B86" s="61"/>
      <c r="C86" s="61"/>
      <c r="D86" s="61"/>
      <c r="E86" s="67"/>
      <c r="F86" s="63"/>
    </row>
    <row r="87" spans="1:6">
      <c r="A87" s="81" t="s">
        <v>167</v>
      </c>
      <c r="B87" s="61"/>
      <c r="C87" s="61"/>
      <c r="D87" s="61"/>
      <c r="E87" s="67"/>
      <c r="F87" s="63"/>
    </row>
    <row r="88" spans="1:6">
      <c r="A88" s="66" t="s">
        <v>168</v>
      </c>
      <c r="B88" s="61"/>
      <c r="C88" s="61"/>
      <c r="D88" s="61"/>
      <c r="E88" s="67"/>
      <c r="F88" s="63"/>
    </row>
    <row r="89" spans="1:6">
      <c r="A89" s="66" t="s">
        <v>169</v>
      </c>
      <c r="B89" s="61">
        <v>161.26</v>
      </c>
      <c r="C89" s="61">
        <v>134.38</v>
      </c>
      <c r="D89" s="61">
        <v>26.88</v>
      </c>
      <c r="E89" s="67">
        <v>200</v>
      </c>
      <c r="F89" s="63"/>
    </row>
    <row r="90" spans="1:6">
      <c r="A90" s="66" t="s">
        <v>170</v>
      </c>
      <c r="B90" s="61">
        <v>237.6</v>
      </c>
      <c r="C90" s="61">
        <v>198</v>
      </c>
      <c r="D90" s="61">
        <v>39.6</v>
      </c>
      <c r="E90" s="67">
        <v>200</v>
      </c>
      <c r="F90" s="63"/>
    </row>
    <row r="91" spans="1:6">
      <c r="A91" s="66" t="s">
        <v>171</v>
      </c>
      <c r="B91" s="61">
        <v>155.9</v>
      </c>
      <c r="C91" s="61">
        <v>129.9</v>
      </c>
      <c r="D91" s="61">
        <v>26</v>
      </c>
      <c r="E91" s="67">
        <v>185</v>
      </c>
      <c r="F91" s="63"/>
    </row>
    <row r="92" spans="1:6">
      <c r="A92" s="66" t="s">
        <v>172</v>
      </c>
      <c r="B92" s="61">
        <v>250</v>
      </c>
      <c r="C92" s="61">
        <v>250</v>
      </c>
      <c r="D92" s="61"/>
      <c r="E92" s="67">
        <v>500</v>
      </c>
      <c r="F92" s="63"/>
    </row>
    <row r="93" spans="1:6">
      <c r="A93" s="66" t="s">
        <v>173</v>
      </c>
      <c r="B93" s="61"/>
      <c r="C93" s="61"/>
      <c r="D93" s="61"/>
      <c r="E93" s="67"/>
      <c r="F93" s="63"/>
    </row>
    <row r="94" spans="1:6">
      <c r="A94" s="66" t="s">
        <v>174</v>
      </c>
      <c r="B94" s="61">
        <v>156</v>
      </c>
      <c r="C94" s="61">
        <v>130</v>
      </c>
      <c r="D94" s="61">
        <v>26</v>
      </c>
      <c r="E94" s="67">
        <v>100</v>
      </c>
      <c r="F94" s="63"/>
    </row>
    <row r="95" spans="1:6">
      <c r="A95" s="66" t="s">
        <v>369</v>
      </c>
      <c r="B95" s="61">
        <v>629</v>
      </c>
      <c r="C95" s="61">
        <v>524.16999999999996</v>
      </c>
      <c r="D95" s="61">
        <v>104.83</v>
      </c>
      <c r="E95" s="67"/>
      <c r="F95" s="63"/>
    </row>
    <row r="96" spans="1:6">
      <c r="A96" s="66"/>
      <c r="B96" s="61"/>
      <c r="C96" s="61"/>
      <c r="D96" s="61"/>
      <c r="E96" s="67"/>
      <c r="F96" s="63"/>
    </row>
    <row r="97" spans="1:6">
      <c r="A97" s="66"/>
      <c r="B97" s="61"/>
      <c r="C97" s="61"/>
      <c r="D97" s="61"/>
      <c r="E97" s="67"/>
      <c r="F97" s="63"/>
    </row>
    <row r="98" spans="1:6">
      <c r="A98" s="66"/>
      <c r="B98" s="61"/>
      <c r="C98" s="61"/>
      <c r="D98" s="61"/>
      <c r="E98" s="67"/>
      <c r="F98" s="63"/>
    </row>
    <row r="99" spans="1:6">
      <c r="A99" s="66"/>
      <c r="B99" s="61"/>
      <c r="C99" s="61"/>
      <c r="D99" s="61"/>
      <c r="E99" s="67"/>
      <c r="F99" s="63"/>
    </row>
    <row r="100" spans="1:6">
      <c r="A100" s="66"/>
      <c r="B100" s="61"/>
      <c r="C100" s="61"/>
      <c r="D100" s="61"/>
      <c r="E100" s="67"/>
      <c r="F100" s="63"/>
    </row>
    <row r="101" spans="1:6">
      <c r="A101" s="81" t="s">
        <v>175</v>
      </c>
      <c r="B101" s="61"/>
      <c r="C101" s="61"/>
      <c r="D101" s="61"/>
      <c r="E101" s="67"/>
      <c r="F101" s="63"/>
    </row>
    <row r="102" spans="1:6">
      <c r="A102" s="66" t="s">
        <v>176</v>
      </c>
      <c r="B102" s="61">
        <v>3408</v>
      </c>
      <c r="C102" s="61">
        <v>2840</v>
      </c>
      <c r="D102" s="61">
        <v>568</v>
      </c>
      <c r="E102" s="67">
        <v>1620</v>
      </c>
      <c r="F102" s="63"/>
    </row>
    <row r="103" spans="1:6">
      <c r="A103" s="66" t="s">
        <v>177</v>
      </c>
      <c r="B103" s="61"/>
      <c r="C103" s="61"/>
      <c r="D103" s="61"/>
      <c r="E103" s="67"/>
      <c r="F103" s="63"/>
    </row>
    <row r="104" spans="1:6">
      <c r="A104" s="66" t="s">
        <v>178</v>
      </c>
      <c r="B104" s="61">
        <v>4500</v>
      </c>
      <c r="C104" s="61">
        <v>4500</v>
      </c>
      <c r="D104" s="61"/>
      <c r="E104" s="67">
        <v>4500</v>
      </c>
      <c r="F104" s="63"/>
    </row>
    <row r="105" spans="1:6">
      <c r="A105" s="66" t="s">
        <v>179</v>
      </c>
      <c r="B105" s="61"/>
      <c r="C105" s="61"/>
      <c r="D105" s="61"/>
      <c r="E105" s="67">
        <v>100</v>
      </c>
      <c r="F105" s="63"/>
    </row>
    <row r="106" spans="1:6">
      <c r="A106" s="66" t="s">
        <v>180</v>
      </c>
      <c r="B106" s="61">
        <v>185.96</v>
      </c>
      <c r="C106" s="61">
        <v>185.96</v>
      </c>
      <c r="D106" s="61"/>
      <c r="E106" s="67">
        <v>300</v>
      </c>
      <c r="F106" s="63"/>
    </row>
    <row r="107" spans="1:6">
      <c r="A107" s="66" t="s">
        <v>239</v>
      </c>
      <c r="B107" s="61">
        <v>688.7</v>
      </c>
      <c r="C107" s="61">
        <v>573.91999999999996</v>
      </c>
      <c r="D107" s="61">
        <v>114.78</v>
      </c>
      <c r="E107" s="67">
        <v>500</v>
      </c>
      <c r="F107" s="63"/>
    </row>
    <row r="108" spans="1:6">
      <c r="A108" s="66" t="s">
        <v>332</v>
      </c>
      <c r="B108" s="61">
        <v>73</v>
      </c>
      <c r="C108" s="61">
        <v>73</v>
      </c>
      <c r="D108" s="61"/>
      <c r="E108" s="67"/>
      <c r="F108" s="63"/>
    </row>
    <row r="109" spans="1:6">
      <c r="A109" s="66" t="s">
        <v>182</v>
      </c>
      <c r="B109" s="61"/>
      <c r="C109" s="61"/>
      <c r="D109" s="61"/>
      <c r="E109" s="67">
        <v>250</v>
      </c>
      <c r="F109" s="63"/>
    </row>
    <row r="110" spans="1:6">
      <c r="A110" s="66" t="s">
        <v>183</v>
      </c>
      <c r="B110" s="61"/>
      <c r="C110" s="61"/>
      <c r="D110" s="61"/>
      <c r="E110" s="67">
        <v>200</v>
      </c>
      <c r="F110" s="63"/>
    </row>
    <row r="111" spans="1:6">
      <c r="A111" s="66" t="s">
        <v>184</v>
      </c>
      <c r="B111" s="61"/>
      <c r="C111" s="61"/>
      <c r="D111" s="61"/>
      <c r="E111" s="67">
        <v>200</v>
      </c>
      <c r="F111" s="63"/>
    </row>
    <row r="112" spans="1:6">
      <c r="A112" s="66" t="s">
        <v>185</v>
      </c>
      <c r="B112" s="61">
        <v>54.59</v>
      </c>
      <c r="C112" s="61">
        <v>45.49</v>
      </c>
      <c r="D112" s="61">
        <v>9.1</v>
      </c>
      <c r="E112" s="67">
        <v>100</v>
      </c>
      <c r="F112" s="63"/>
    </row>
    <row r="113" spans="1:6">
      <c r="A113" s="66" t="s">
        <v>372</v>
      </c>
      <c r="B113" s="61">
        <v>80</v>
      </c>
      <c r="C113" s="61">
        <v>80</v>
      </c>
      <c r="D113" s="61"/>
      <c r="E113" s="67"/>
      <c r="F113" s="63"/>
    </row>
    <row r="114" spans="1:6">
      <c r="A114" s="66"/>
      <c r="B114" s="61"/>
      <c r="C114" s="61"/>
      <c r="D114" s="61"/>
      <c r="E114" s="67"/>
      <c r="F114" s="63"/>
    </row>
    <row r="115" spans="1:6">
      <c r="A115" s="81" t="s">
        <v>186</v>
      </c>
      <c r="B115" s="61"/>
      <c r="C115" s="61"/>
      <c r="D115" s="61"/>
      <c r="E115" s="67"/>
      <c r="F115" s="63"/>
    </row>
    <row r="116" spans="1:6">
      <c r="A116" s="66" t="s">
        <v>187</v>
      </c>
      <c r="B116" s="61">
        <v>254.4</v>
      </c>
      <c r="C116" s="61">
        <v>254.4</v>
      </c>
      <c r="D116" s="61"/>
      <c r="E116" s="67">
        <v>250</v>
      </c>
      <c r="F116" s="63"/>
    </row>
    <row r="117" spans="1:6">
      <c r="A117" s="66"/>
      <c r="B117" s="61"/>
      <c r="C117" s="61"/>
      <c r="D117" s="61"/>
      <c r="E117" s="67"/>
      <c r="F117" s="63"/>
    </row>
    <row r="118" spans="1:6">
      <c r="A118" s="81" t="s">
        <v>188</v>
      </c>
      <c r="B118" s="61"/>
      <c r="C118" s="61"/>
      <c r="D118" s="61"/>
      <c r="E118" s="67"/>
      <c r="F118" s="63"/>
    </row>
    <row r="119" spans="1:6">
      <c r="A119" s="66" t="s">
        <v>189</v>
      </c>
      <c r="B119" s="61">
        <v>38</v>
      </c>
      <c r="C119" s="61">
        <v>38</v>
      </c>
      <c r="D119" s="61"/>
      <c r="E119" s="67">
        <v>100</v>
      </c>
      <c r="F119" s="63"/>
    </row>
    <row r="120" spans="1:6">
      <c r="A120" s="66" t="s">
        <v>190</v>
      </c>
      <c r="B120" s="61">
        <v>16.98</v>
      </c>
      <c r="C120" s="61">
        <v>16.98</v>
      </c>
      <c r="D120" s="61"/>
      <c r="E120" s="67"/>
      <c r="F120" s="63"/>
    </row>
    <row r="121" spans="1:6">
      <c r="A121" s="66" t="s">
        <v>240</v>
      </c>
      <c r="B121" s="61">
        <v>291</v>
      </c>
      <c r="C121" s="61">
        <v>242.5</v>
      </c>
      <c r="D121" s="61">
        <v>48.5</v>
      </c>
      <c r="E121" s="67">
        <v>170</v>
      </c>
      <c r="F121" s="63"/>
    </row>
    <row r="122" spans="1:6">
      <c r="A122" s="66" t="s">
        <v>31</v>
      </c>
      <c r="B122" s="61">
        <v>1039.08</v>
      </c>
      <c r="C122" s="61">
        <v>1039.08</v>
      </c>
      <c r="D122" s="61"/>
      <c r="E122" s="67">
        <v>200</v>
      </c>
      <c r="F122" s="63"/>
    </row>
    <row r="123" spans="1:6">
      <c r="A123" s="66" t="s">
        <v>343</v>
      </c>
      <c r="B123" s="61">
        <v>400.75</v>
      </c>
      <c r="C123" s="61">
        <v>400.75</v>
      </c>
      <c r="D123" s="61"/>
      <c r="E123" s="67"/>
      <c r="F123" s="63"/>
    </row>
    <row r="124" spans="1:6">
      <c r="A124" s="66" t="s">
        <v>192</v>
      </c>
      <c r="B124" s="61"/>
      <c r="C124" s="61"/>
      <c r="D124" s="61"/>
      <c r="E124" s="67"/>
      <c r="F124" s="63"/>
    </row>
    <row r="125" spans="1:6">
      <c r="A125" s="66" t="s">
        <v>193</v>
      </c>
      <c r="B125" s="61">
        <v>405</v>
      </c>
      <c r="C125" s="61">
        <v>405</v>
      </c>
      <c r="D125" s="61"/>
      <c r="E125" s="67"/>
      <c r="F125" s="63"/>
    </row>
    <row r="126" spans="1:6">
      <c r="A126" s="66" t="s">
        <v>368</v>
      </c>
      <c r="B126" s="61">
        <v>145</v>
      </c>
      <c r="C126" s="61">
        <v>145</v>
      </c>
      <c r="D126" s="61"/>
      <c r="E126" s="67"/>
      <c r="F126" s="63"/>
    </row>
    <row r="127" spans="1:6">
      <c r="A127" s="66" t="s">
        <v>216</v>
      </c>
      <c r="B127" s="61">
        <v>442.49</v>
      </c>
      <c r="C127" s="61">
        <v>368.74</v>
      </c>
      <c r="D127" s="61">
        <v>73.75</v>
      </c>
      <c r="E127" s="67"/>
      <c r="F127" s="63"/>
    </row>
    <row r="128" spans="1:6">
      <c r="A128" s="66" t="s">
        <v>84</v>
      </c>
      <c r="B128" s="61"/>
      <c r="C128" s="61"/>
      <c r="D128" s="61"/>
      <c r="E128" s="67">
        <v>100</v>
      </c>
      <c r="F128" s="63"/>
    </row>
    <row r="129" spans="1:6">
      <c r="A129" s="66" t="s">
        <v>194</v>
      </c>
      <c r="B129" s="61"/>
      <c r="C129" s="61"/>
      <c r="D129" s="61">
        <f>-A157</f>
        <v>0</v>
      </c>
      <c r="E129" s="67"/>
      <c r="F129" s="63"/>
    </row>
    <row r="130" spans="1:6">
      <c r="A130" s="66" t="s">
        <v>217</v>
      </c>
      <c r="B130" s="61">
        <v>3360</v>
      </c>
      <c r="C130" s="61">
        <v>2800</v>
      </c>
      <c r="D130" s="61">
        <v>560</v>
      </c>
      <c r="E130" s="67"/>
      <c r="F130" s="63"/>
    </row>
    <row r="131" spans="1:6">
      <c r="A131" s="66" t="s">
        <v>281</v>
      </c>
      <c r="B131" s="61">
        <v>90.68</v>
      </c>
      <c r="C131" s="61">
        <v>75.569999999999993</v>
      </c>
      <c r="D131" s="61">
        <v>15.11</v>
      </c>
      <c r="E131" s="67"/>
      <c r="F131" s="63"/>
    </row>
    <row r="132" spans="1:6">
      <c r="A132" s="66" t="s">
        <v>195</v>
      </c>
      <c r="B132" s="61"/>
      <c r="C132" s="61"/>
      <c r="D132" s="61"/>
      <c r="E132" s="67"/>
      <c r="F132" s="63"/>
    </row>
    <row r="133" spans="1:6">
      <c r="A133" s="66" t="s">
        <v>15</v>
      </c>
      <c r="B133" s="61">
        <v>840</v>
      </c>
      <c r="C133" s="61">
        <v>700</v>
      </c>
      <c r="D133" s="61">
        <v>140</v>
      </c>
      <c r="E133" s="67"/>
      <c r="F133" s="63"/>
    </row>
    <row r="134" spans="1:6">
      <c r="A134" s="66" t="s">
        <v>197</v>
      </c>
      <c r="B134" s="61"/>
      <c r="C134" s="61"/>
      <c r="D134" s="61"/>
      <c r="E134" s="67">
        <v>100</v>
      </c>
      <c r="F134" s="63"/>
    </row>
    <row r="135" spans="1:6">
      <c r="A135" s="66" t="s">
        <v>198</v>
      </c>
      <c r="B135" s="61"/>
      <c r="C135" s="61" t="s">
        <v>220</v>
      </c>
      <c r="D135" s="61"/>
      <c r="E135" s="67">
        <v>50</v>
      </c>
      <c r="F135" s="63"/>
    </row>
    <row r="136" spans="1:6">
      <c r="A136" s="66" t="s">
        <v>199</v>
      </c>
      <c r="B136" s="61"/>
      <c r="C136" s="61"/>
      <c r="D136" s="61"/>
      <c r="E136" s="67">
        <v>150</v>
      </c>
      <c r="F136" s="63"/>
    </row>
    <row r="137" spans="1:6">
      <c r="A137" s="66" t="s">
        <v>200</v>
      </c>
      <c r="B137" s="61"/>
      <c r="C137" s="61"/>
      <c r="D137" s="61"/>
      <c r="E137" s="67">
        <v>1000</v>
      </c>
      <c r="F137" s="63"/>
    </row>
    <row r="138" spans="1:6">
      <c r="A138" s="66" t="s">
        <v>201</v>
      </c>
      <c r="B138" s="61"/>
      <c r="C138" s="61"/>
      <c r="D138" s="61"/>
      <c r="E138" s="67"/>
      <c r="F138" s="63"/>
    </row>
    <row r="139" spans="1:6">
      <c r="A139" s="66" t="s">
        <v>202</v>
      </c>
      <c r="B139" s="61">
        <v>460</v>
      </c>
      <c r="C139" s="61">
        <v>460</v>
      </c>
      <c r="D139" s="61"/>
      <c r="E139" s="67"/>
      <c r="F139" s="63"/>
    </row>
    <row r="140" spans="1:6">
      <c r="A140" s="66" t="s">
        <v>376</v>
      </c>
      <c r="B140" s="61">
        <v>8000</v>
      </c>
      <c r="C140" s="61">
        <v>8000</v>
      </c>
      <c r="D140" s="61"/>
      <c r="E140" s="67"/>
      <c r="F140" s="63"/>
    </row>
    <row r="141" spans="1:6">
      <c r="A141" s="66" t="s">
        <v>203</v>
      </c>
      <c r="B141" s="61"/>
      <c r="C141" s="61"/>
      <c r="D141" s="61"/>
      <c r="E141" s="67"/>
      <c r="F141" s="63"/>
    </row>
    <row r="142" spans="1:6">
      <c r="A142" s="66" t="s">
        <v>342</v>
      </c>
      <c r="B142" s="61">
        <v>531.33000000000004</v>
      </c>
      <c r="C142" s="61">
        <v>531.33000000000004</v>
      </c>
      <c r="D142" s="61"/>
      <c r="E142" s="67"/>
      <c r="F142" s="63"/>
    </row>
    <row r="143" spans="1:6">
      <c r="A143" s="66" t="s">
        <v>213</v>
      </c>
      <c r="B143" s="61">
        <v>1161.6300000000001</v>
      </c>
      <c r="C143" s="61">
        <v>1000.46</v>
      </c>
      <c r="D143" s="61">
        <v>161.16999999999999</v>
      </c>
      <c r="E143" s="67">
        <v>600</v>
      </c>
      <c r="F143" s="63"/>
    </row>
    <row r="144" spans="1:6">
      <c r="A144" s="66" t="s">
        <v>106</v>
      </c>
      <c r="B144" s="61"/>
      <c r="C144" s="61"/>
      <c r="D144" s="61"/>
      <c r="E144" s="67"/>
      <c r="F144" s="63"/>
    </row>
    <row r="145" spans="1:6">
      <c r="A145" s="66" t="s">
        <v>204</v>
      </c>
      <c r="B145" s="61">
        <v>477.72</v>
      </c>
      <c r="C145" s="61">
        <v>434.32</v>
      </c>
      <c r="D145" s="61">
        <v>43.4</v>
      </c>
      <c r="E145" s="67"/>
      <c r="F145" s="63"/>
    </row>
    <row r="146" spans="1:6">
      <c r="A146" s="66" t="s">
        <v>241</v>
      </c>
      <c r="B146" s="61"/>
      <c r="C146" s="61"/>
      <c r="D146" s="61"/>
      <c r="E146" s="67">
        <v>3000</v>
      </c>
      <c r="F146" s="63"/>
    </row>
    <row r="147" spans="1:6">
      <c r="A147" s="66" t="s">
        <v>205</v>
      </c>
      <c r="B147" s="61"/>
      <c r="C147" s="61"/>
      <c r="D147" s="61"/>
      <c r="E147" s="67">
        <v>100</v>
      </c>
      <c r="F147" s="63"/>
    </row>
    <row r="148" spans="1:6">
      <c r="A148" s="66" t="s">
        <v>206</v>
      </c>
      <c r="B148" s="61"/>
      <c r="C148" s="61"/>
      <c r="D148" s="61"/>
      <c r="E148" s="67"/>
      <c r="F148" s="63"/>
    </row>
    <row r="149" spans="1:6">
      <c r="A149" s="66" t="s">
        <v>112</v>
      </c>
      <c r="B149" s="61">
        <v>530</v>
      </c>
      <c r="C149" s="61">
        <v>530</v>
      </c>
      <c r="D149" s="61"/>
      <c r="E149" s="67"/>
      <c r="F149" s="63"/>
    </row>
    <row r="150" spans="1:6">
      <c r="A150" s="66" t="s">
        <v>375</v>
      </c>
      <c r="B150" s="61">
        <v>4972.5</v>
      </c>
      <c r="C150" s="61">
        <v>4143.75</v>
      </c>
      <c r="D150" s="61">
        <v>828.75</v>
      </c>
      <c r="E150" s="67"/>
      <c r="F150" s="63"/>
    </row>
    <row r="151" spans="1:6">
      <c r="A151" s="66" t="s">
        <v>207</v>
      </c>
      <c r="B151" s="61"/>
      <c r="C151" s="61"/>
      <c r="D151" s="61"/>
      <c r="E151" s="67">
        <v>100</v>
      </c>
      <c r="F151" s="63"/>
    </row>
    <row r="152" spans="1:6">
      <c r="A152" s="66" t="s">
        <v>208</v>
      </c>
      <c r="B152" s="61"/>
      <c r="C152" s="61"/>
      <c r="D152" s="61"/>
      <c r="E152" s="67">
        <v>100</v>
      </c>
      <c r="F152" s="63"/>
    </row>
    <row r="153" spans="1:6">
      <c r="A153" s="66" t="s">
        <v>209</v>
      </c>
      <c r="B153" s="61"/>
      <c r="C153" s="61"/>
      <c r="D153" s="61"/>
      <c r="E153" s="67"/>
      <c r="F153" s="63"/>
    </row>
    <row r="154" spans="1:6">
      <c r="A154" s="66" t="s">
        <v>210</v>
      </c>
      <c r="B154" s="61"/>
      <c r="C154" s="61"/>
      <c r="D154" s="61"/>
      <c r="E154" s="117">
        <v>100</v>
      </c>
      <c r="F154" s="63"/>
    </row>
    <row r="155" spans="1:6">
      <c r="A155" s="66"/>
      <c r="B155" s="61"/>
      <c r="C155" s="61"/>
      <c r="D155" s="61"/>
      <c r="E155" s="117"/>
      <c r="F155" s="63"/>
    </row>
    <row r="156" spans="1:6">
      <c r="A156" s="66" t="s">
        <v>335</v>
      </c>
      <c r="B156" s="61">
        <v>20000</v>
      </c>
      <c r="C156" s="61">
        <v>20000</v>
      </c>
      <c r="D156" s="61"/>
      <c r="E156" s="117"/>
      <c r="F156" s="63"/>
    </row>
    <row r="157" spans="1:6">
      <c r="A157" s="66"/>
      <c r="B157" s="61"/>
      <c r="C157" s="61"/>
      <c r="D157" s="61"/>
      <c r="F157" s="63"/>
    </row>
    <row r="158" spans="1:6">
      <c r="A158" s="66" t="s">
        <v>219</v>
      </c>
      <c r="B158" s="118">
        <f>SUM(B41:B156)</f>
        <v>75333.710000000006</v>
      </c>
      <c r="C158" s="118">
        <f>SUM(C41:C156)</f>
        <v>72257.200000000012</v>
      </c>
      <c r="D158" s="118">
        <f>SUM(D41:D156)</f>
        <v>3076.5099999999998</v>
      </c>
      <c r="E158" s="118">
        <f>SUM(E41:E154)</f>
        <v>40660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579C-70DE-4CD2-BF44-270D83011185}">
  <dimension ref="A1:F54"/>
  <sheetViews>
    <sheetView workbookViewId="0">
      <selection sqref="A1:F54"/>
    </sheetView>
  </sheetViews>
  <sheetFormatPr defaultRowHeight="14.4"/>
  <cols>
    <col min="1" max="1" width="57.6640625" customWidth="1"/>
    <col min="2" max="2" width="12.33203125" customWidth="1"/>
    <col min="3" max="3" width="16.6640625" customWidth="1"/>
  </cols>
  <sheetData>
    <row r="1" spans="1:3">
      <c r="A1" s="1" t="s">
        <v>34</v>
      </c>
      <c r="B1" s="2"/>
    </row>
    <row r="2" spans="1:3">
      <c r="A2" s="3">
        <v>45323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378</v>
      </c>
      <c r="B4" s="8">
        <v>300</v>
      </c>
      <c r="C4" s="9" t="s">
        <v>61</v>
      </c>
    </row>
    <row r="5" spans="1:3">
      <c r="A5" s="10"/>
      <c r="B5" s="52">
        <f>SUM(B4:B4)</f>
        <v>300</v>
      </c>
      <c r="C5" s="9"/>
    </row>
    <row r="6" spans="1:3">
      <c r="A6" s="12"/>
      <c r="B6" s="13"/>
      <c r="C6" s="14"/>
    </row>
    <row r="7" spans="1:3">
      <c r="A7" s="15" t="s">
        <v>4</v>
      </c>
      <c r="B7" s="16"/>
      <c r="C7" s="17"/>
    </row>
    <row r="8" spans="1:3">
      <c r="A8" s="17" t="s">
        <v>377</v>
      </c>
      <c r="B8" s="16">
        <v>25</v>
      </c>
      <c r="C8" s="17" t="s">
        <v>5</v>
      </c>
    </row>
    <row r="9" spans="1:3">
      <c r="A9" s="17" t="s">
        <v>388</v>
      </c>
      <c r="B9" s="16">
        <v>134.12</v>
      </c>
      <c r="C9" s="17" t="s">
        <v>5</v>
      </c>
    </row>
    <row r="10" spans="1:3">
      <c r="A10" s="17" t="s">
        <v>379</v>
      </c>
      <c r="B10" s="16">
        <v>178.94</v>
      </c>
      <c r="C10" s="17" t="s">
        <v>382</v>
      </c>
    </row>
    <row r="11" spans="1:3">
      <c r="A11" s="17" t="s">
        <v>380</v>
      </c>
      <c r="B11" s="18">
        <v>384</v>
      </c>
      <c r="C11" s="17" t="s">
        <v>26</v>
      </c>
    </row>
    <row r="12" spans="1:3">
      <c r="A12" s="17" t="s">
        <v>73</v>
      </c>
      <c r="B12" s="18">
        <v>1226.54</v>
      </c>
      <c r="C12" s="17" t="s">
        <v>61</v>
      </c>
    </row>
    <row r="13" spans="1:3">
      <c r="A13" s="17" t="s">
        <v>74</v>
      </c>
      <c r="B13" s="18">
        <v>45.29</v>
      </c>
      <c r="C13" s="17" t="s">
        <v>61</v>
      </c>
    </row>
    <row r="14" spans="1:3">
      <c r="A14" s="19" t="s">
        <v>75</v>
      </c>
      <c r="B14" s="18">
        <v>35</v>
      </c>
      <c r="C14" s="9" t="s">
        <v>61</v>
      </c>
    </row>
    <row r="15" spans="1:3">
      <c r="A15" s="19" t="s">
        <v>381</v>
      </c>
      <c r="B15" s="18">
        <v>15.59</v>
      </c>
      <c r="C15" s="9" t="s">
        <v>61</v>
      </c>
    </row>
    <row r="16" spans="1:3">
      <c r="A16" s="19" t="s">
        <v>404</v>
      </c>
      <c r="B16" s="18">
        <v>250</v>
      </c>
      <c r="C16" s="9" t="s">
        <v>61</v>
      </c>
    </row>
    <row r="17" spans="1:3">
      <c r="A17" s="19" t="s">
        <v>400</v>
      </c>
      <c r="B17" s="18">
        <v>60</v>
      </c>
      <c r="C17" s="9" t="s">
        <v>327</v>
      </c>
    </row>
    <row r="18" spans="1:3">
      <c r="A18" s="19" t="s">
        <v>401</v>
      </c>
      <c r="B18" s="18">
        <v>77.08</v>
      </c>
      <c r="C18" s="9" t="s">
        <v>402</v>
      </c>
    </row>
    <row r="19" spans="1:3" ht="15" thickBot="1">
      <c r="A19" s="19"/>
      <c r="B19" s="53">
        <f>SUM(B8:B18)</f>
        <v>2431.5599999999995</v>
      </c>
      <c r="C19" s="9"/>
    </row>
    <row r="20" spans="1:3" ht="15" thickBot="1">
      <c r="A20" s="20" t="s">
        <v>384</v>
      </c>
      <c r="B20" s="21"/>
      <c r="C20" s="22"/>
    </row>
    <row r="21" spans="1:3" ht="15" thickBot="1">
      <c r="A21" s="23" t="s">
        <v>10</v>
      </c>
      <c r="B21" s="24">
        <v>11947.37</v>
      </c>
      <c r="C21" s="22"/>
    </row>
    <row r="22" spans="1:3" ht="15" thickBot="1">
      <c r="A22" s="25" t="s">
        <v>11</v>
      </c>
      <c r="B22" s="26">
        <v>2234.73</v>
      </c>
      <c r="C22" s="22"/>
    </row>
    <row r="23" spans="1:3" ht="15" thickBot="1">
      <c r="A23" s="27" t="s">
        <v>12</v>
      </c>
      <c r="B23" s="28">
        <f>SUM(B21:B22)</f>
        <v>14182.1</v>
      </c>
      <c r="C23" s="22"/>
    </row>
    <row r="24" spans="1:3" ht="15" thickBot="1">
      <c r="A24" s="27"/>
      <c r="B24" s="57"/>
      <c r="C24" s="22"/>
    </row>
    <row r="25" spans="1:3" ht="15" thickBot="1">
      <c r="A25" s="29" t="s">
        <v>337</v>
      </c>
      <c r="C25" s="22"/>
    </row>
    <row r="26" spans="1:3" ht="15" thickBot="1">
      <c r="A26" s="30" t="s">
        <v>13</v>
      </c>
      <c r="B26" s="31">
        <v>99785.84</v>
      </c>
      <c r="C26" s="22"/>
    </row>
    <row r="27" spans="1:3" ht="15" thickBot="1">
      <c r="A27" s="32"/>
      <c r="B27" s="33"/>
      <c r="C27" s="34"/>
    </row>
    <row r="28" spans="1:3">
      <c r="A28" s="35" t="s">
        <v>14</v>
      </c>
      <c r="B28" s="36"/>
      <c r="C28" s="34"/>
    </row>
    <row r="29" spans="1:3">
      <c r="A29" s="37" t="s">
        <v>15</v>
      </c>
      <c r="B29" s="38">
        <v>754.26</v>
      </c>
      <c r="C29" s="34"/>
    </row>
    <row r="30" spans="1:3">
      <c r="A30" s="39" t="s">
        <v>16</v>
      </c>
      <c r="B30" s="40">
        <v>12482.69</v>
      </c>
      <c r="C30" s="34"/>
    </row>
    <row r="31" spans="1:3">
      <c r="A31" s="39" t="s">
        <v>17</v>
      </c>
      <c r="B31" s="40">
        <v>10265.98</v>
      </c>
      <c r="C31" s="34"/>
    </row>
    <row r="32" spans="1:3">
      <c r="A32" s="37" t="s">
        <v>18</v>
      </c>
      <c r="B32" s="41">
        <v>757.5</v>
      </c>
      <c r="C32" s="42"/>
    </row>
    <row r="33" spans="1:6">
      <c r="A33" s="39" t="s">
        <v>19</v>
      </c>
      <c r="B33" s="43">
        <v>533.09</v>
      </c>
      <c r="C33" s="42"/>
    </row>
    <row r="34" spans="1:6">
      <c r="A34" s="37" t="s">
        <v>20</v>
      </c>
      <c r="B34" s="43">
        <v>531.34</v>
      </c>
      <c r="C34" s="42"/>
    </row>
    <row r="35" spans="1:6">
      <c r="A35" s="37" t="s">
        <v>21</v>
      </c>
      <c r="B35" s="133">
        <v>3964.58</v>
      </c>
      <c r="C35" s="270" t="s">
        <v>250</v>
      </c>
      <c r="D35" s="271"/>
      <c r="E35" s="271"/>
    </row>
    <row r="36" spans="1:6">
      <c r="A36" s="37" t="s">
        <v>22</v>
      </c>
      <c r="B36" s="43">
        <v>54.72</v>
      </c>
      <c r="C36" s="42"/>
    </row>
    <row r="37" spans="1:6">
      <c r="A37" s="37" t="s">
        <v>24</v>
      </c>
      <c r="B37" s="43">
        <v>233.9</v>
      </c>
      <c r="C37" s="176"/>
    </row>
    <row r="38" spans="1:6">
      <c r="A38" s="37" t="s">
        <v>26</v>
      </c>
      <c r="B38" s="43">
        <v>616</v>
      </c>
      <c r="C38" s="42"/>
      <c r="D38" s="2"/>
      <c r="F38" s="141"/>
    </row>
    <row r="39" spans="1:6">
      <c r="A39" s="37" t="s">
        <v>27</v>
      </c>
      <c r="B39" s="43">
        <v>115.45</v>
      </c>
      <c r="C39" s="42"/>
      <c r="D39" s="141"/>
      <c r="F39" s="2"/>
    </row>
    <row r="40" spans="1:6">
      <c r="A40" s="37" t="s">
        <v>28</v>
      </c>
      <c r="B40" s="43">
        <v>2479.84</v>
      </c>
      <c r="C40" s="42"/>
      <c r="D40" s="141"/>
    </row>
    <row r="41" spans="1:6">
      <c r="A41" s="37" t="s">
        <v>29</v>
      </c>
      <c r="B41" s="43">
        <v>0</v>
      </c>
      <c r="C41" s="42"/>
      <c r="D41" s="141"/>
    </row>
    <row r="42" spans="1:6">
      <c r="A42" s="37" t="s">
        <v>30</v>
      </c>
      <c r="B42" s="44">
        <v>182.28</v>
      </c>
      <c r="C42" s="42"/>
      <c r="D42" s="141"/>
    </row>
    <row r="43" spans="1:6">
      <c r="A43" s="170" t="s">
        <v>241</v>
      </c>
      <c r="B43" s="45">
        <v>3000</v>
      </c>
      <c r="C43" s="42"/>
      <c r="D43" s="141"/>
    </row>
    <row r="44" spans="1:6">
      <c r="A44" s="19" t="s">
        <v>31</v>
      </c>
      <c r="B44" s="145">
        <v>257.32</v>
      </c>
      <c r="C44" s="268"/>
      <c r="D44" s="269"/>
      <c r="E44" s="269"/>
      <c r="F44" s="272"/>
    </row>
    <row r="45" spans="1:6" ht="15" thickBot="1">
      <c r="A45" s="19" t="s">
        <v>317</v>
      </c>
      <c r="B45" s="144">
        <v>539.25</v>
      </c>
      <c r="C45" s="143"/>
      <c r="D45" s="143"/>
      <c r="E45" s="143"/>
      <c r="F45" s="143"/>
    </row>
    <row r="46" spans="1:6" ht="15" thickBot="1">
      <c r="A46" s="19" t="s">
        <v>387</v>
      </c>
      <c r="B46" s="177">
        <v>222.92</v>
      </c>
      <c r="C46" s="143"/>
      <c r="D46" s="143"/>
      <c r="E46" s="143"/>
      <c r="F46" s="143"/>
    </row>
    <row r="47" spans="1:6" ht="15" thickBot="1">
      <c r="A47" s="47" t="s">
        <v>33</v>
      </c>
      <c r="B47" s="48">
        <v>29061.96</v>
      </c>
      <c r="C47" s="42"/>
    </row>
    <row r="48" spans="1:6">
      <c r="A48" s="1" t="s">
        <v>318</v>
      </c>
      <c r="C48" s="2"/>
    </row>
    <row r="49" spans="1:3">
      <c r="A49" s="1" t="s">
        <v>389</v>
      </c>
    </row>
    <row r="52" spans="1:3">
      <c r="A52" s="178" t="s">
        <v>385</v>
      </c>
      <c r="B52" s="7"/>
      <c r="C52" s="179"/>
    </row>
    <row r="53" spans="1:3">
      <c r="A53" s="180" t="s">
        <v>386</v>
      </c>
      <c r="C53" s="55"/>
    </row>
    <row r="54" spans="1:3">
      <c r="A54" s="181"/>
      <c r="B54" s="182"/>
      <c r="C54" s="9"/>
    </row>
  </sheetData>
  <mergeCells count="2">
    <mergeCell ref="C35:E35"/>
    <mergeCell ref="C44:F4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4C73-84F4-4469-AEA2-84726D8FF667}">
  <dimension ref="A1:B31"/>
  <sheetViews>
    <sheetView workbookViewId="0">
      <selection sqref="A1:D31"/>
    </sheetView>
  </sheetViews>
  <sheetFormatPr defaultRowHeight="14.4"/>
  <cols>
    <col min="1" max="1" width="41.88671875" customWidth="1"/>
    <col min="2" max="2" width="12.44140625" bestFit="1" customWidth="1"/>
  </cols>
  <sheetData>
    <row r="1" spans="1:2">
      <c r="A1" t="s">
        <v>394</v>
      </c>
    </row>
    <row r="3" spans="1:2">
      <c r="A3" t="s">
        <v>390</v>
      </c>
      <c r="B3" s="184">
        <v>11947.37</v>
      </c>
    </row>
    <row r="5" spans="1:2">
      <c r="A5" t="s">
        <v>391</v>
      </c>
    </row>
    <row r="6" spans="1:2">
      <c r="A6" t="s">
        <v>393</v>
      </c>
      <c r="B6" s="183">
        <v>300</v>
      </c>
    </row>
    <row r="7" spans="1:2">
      <c r="B7" s="183"/>
    </row>
    <row r="8" spans="1:2">
      <c r="B8" s="184">
        <f>SUM(B3:B6)</f>
        <v>12247.37</v>
      </c>
    </row>
    <row r="9" spans="1:2">
      <c r="B9" s="183"/>
    </row>
    <row r="10" spans="1:2">
      <c r="A10" t="s">
        <v>392</v>
      </c>
      <c r="B10" s="183"/>
    </row>
    <row r="11" spans="1:2">
      <c r="A11" s="185">
        <v>2271</v>
      </c>
      <c r="B11" s="186">
        <v>225</v>
      </c>
    </row>
    <row r="12" spans="1:2">
      <c r="A12" s="185">
        <v>2288</v>
      </c>
      <c r="B12" s="187">
        <v>33</v>
      </c>
    </row>
    <row r="13" spans="1:2">
      <c r="A13" s="185">
        <v>2289</v>
      </c>
      <c r="B13" s="187">
        <v>64.8</v>
      </c>
    </row>
    <row r="14" spans="1:2">
      <c r="A14" s="188">
        <v>2292</v>
      </c>
      <c r="B14" s="187">
        <v>260.39999999999998</v>
      </c>
    </row>
    <row r="15" spans="1:2">
      <c r="A15" s="189">
        <v>2296</v>
      </c>
      <c r="B15" s="187">
        <v>80</v>
      </c>
    </row>
    <row r="16" spans="1:2">
      <c r="A16" s="189">
        <v>2299</v>
      </c>
      <c r="B16" s="187">
        <v>8000</v>
      </c>
    </row>
    <row r="17" spans="1:2">
      <c r="A17" s="189">
        <v>2301</v>
      </c>
      <c r="B17" s="186">
        <v>15.59</v>
      </c>
    </row>
    <row r="18" spans="1:2">
      <c r="A18" s="189"/>
      <c r="B18" s="187"/>
    </row>
    <row r="19" spans="1:2">
      <c r="A19" s="189" t="s">
        <v>395</v>
      </c>
    </row>
    <row r="20" spans="1:2">
      <c r="A20" s="185">
        <v>2302</v>
      </c>
      <c r="B20" s="187">
        <v>25</v>
      </c>
    </row>
    <row r="21" spans="1:2">
      <c r="A21" s="192">
        <v>2303</v>
      </c>
      <c r="B21" s="190">
        <v>134.12</v>
      </c>
    </row>
    <row r="22" spans="1:2">
      <c r="A22" s="189">
        <v>2304</v>
      </c>
      <c r="B22" s="186">
        <v>178.94</v>
      </c>
    </row>
    <row r="23" spans="1:2">
      <c r="A23" s="189">
        <v>2305</v>
      </c>
      <c r="B23" s="187">
        <v>384</v>
      </c>
    </row>
    <row r="24" spans="1:2">
      <c r="A24" s="189">
        <v>2306</v>
      </c>
      <c r="B24" s="187">
        <v>1306.83</v>
      </c>
    </row>
    <row r="25" spans="1:2">
      <c r="A25" s="189">
        <v>2307</v>
      </c>
      <c r="B25" s="193">
        <v>15.59</v>
      </c>
    </row>
    <row r="26" spans="1:2">
      <c r="A26" s="189">
        <v>2308</v>
      </c>
      <c r="B26" s="186">
        <v>250</v>
      </c>
    </row>
    <row r="27" spans="1:2">
      <c r="A27" s="189">
        <v>2309</v>
      </c>
      <c r="B27" s="186">
        <v>60</v>
      </c>
    </row>
    <row r="28" spans="1:2">
      <c r="A28" s="189">
        <v>2310</v>
      </c>
      <c r="B28" s="196">
        <v>77.08</v>
      </c>
    </row>
    <row r="29" spans="1:2">
      <c r="A29" s="189"/>
      <c r="B29" s="197">
        <f>SUM(B11:B28)</f>
        <v>11110.350000000002</v>
      </c>
    </row>
    <row r="30" spans="1:2">
      <c r="B30" s="194"/>
    </row>
    <row r="31" spans="1:2">
      <c r="A31" t="s">
        <v>405</v>
      </c>
      <c r="B31" s="195">
        <f>SUM(B8-B29)</f>
        <v>1137.0199999999986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0BDCE-060C-4B0F-B1BF-A92F204E71D0}">
  <dimension ref="A1:I162"/>
  <sheetViews>
    <sheetView topLeftCell="A15" workbookViewId="0">
      <selection activeCell="F24" sqref="F24"/>
    </sheetView>
  </sheetViews>
  <sheetFormatPr defaultRowHeight="14.4"/>
  <cols>
    <col min="1" max="1" width="27.33203125" customWidth="1"/>
    <col min="2" max="2" width="10.44140625" customWidth="1"/>
    <col min="3" max="3" width="9.88671875" customWidth="1"/>
    <col min="4" max="4" width="8.88671875" customWidth="1"/>
    <col min="5" max="5" width="9.6640625" customWidth="1"/>
    <col min="6" max="6" width="1.44140625" customWidth="1"/>
    <col min="8" max="8" width="11.33203125" customWidth="1"/>
    <col min="9" max="9" width="9.88671875" customWidth="1"/>
  </cols>
  <sheetData>
    <row r="1" spans="1:8" ht="15" thickBot="1">
      <c r="A1" s="58" t="s">
        <v>383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384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/>
      <c r="H3" s="69"/>
    </row>
    <row r="4" spans="1:8">
      <c r="A4" s="66" t="s">
        <v>31</v>
      </c>
      <c r="B4" s="61">
        <v>453.49</v>
      </c>
      <c r="C4" s="61"/>
      <c r="D4" s="61"/>
      <c r="E4" s="62"/>
      <c r="F4" s="63"/>
      <c r="G4" s="148"/>
      <c r="H4" s="69"/>
    </row>
    <row r="5" spans="1:8">
      <c r="A5" s="66" t="s">
        <v>331</v>
      </c>
      <c r="B5" s="146">
        <v>1000</v>
      </c>
      <c r="C5" s="61"/>
      <c r="D5" s="61"/>
      <c r="E5" s="67"/>
      <c r="F5" s="63"/>
      <c r="G5" s="68" t="s">
        <v>83</v>
      </c>
      <c r="H5" s="71">
        <v>11947.37</v>
      </c>
    </row>
    <row r="6" spans="1:8" ht="15" thickBot="1">
      <c r="A6" s="66" t="s">
        <v>399</v>
      </c>
      <c r="B6" s="61">
        <v>300</v>
      </c>
      <c r="C6" s="61"/>
      <c r="D6" s="61"/>
      <c r="E6" s="67"/>
      <c r="F6" s="63"/>
      <c r="G6" s="149" t="s">
        <v>85</v>
      </c>
      <c r="H6" s="150">
        <f>SUM(H48+H67)</f>
        <v>11110.35</v>
      </c>
    </row>
    <row r="7" spans="1:8" ht="15" thickBot="1">
      <c r="A7" s="66" t="s">
        <v>84</v>
      </c>
      <c r="B7" s="61"/>
      <c r="C7" s="61"/>
      <c r="D7" s="61"/>
      <c r="E7" s="67"/>
      <c r="F7" s="63"/>
      <c r="G7" s="151" t="s">
        <v>87</v>
      </c>
      <c r="H7" s="152">
        <f>SUM(H38)</f>
        <v>300</v>
      </c>
    </row>
    <row r="8" spans="1:8">
      <c r="A8" s="66" t="s">
        <v>86</v>
      </c>
      <c r="B8" s="61">
        <v>573</v>
      </c>
      <c r="C8" s="61"/>
      <c r="D8" s="61"/>
      <c r="E8" s="67"/>
      <c r="F8" s="63"/>
      <c r="G8" s="153"/>
      <c r="H8" s="71">
        <f>SUM(H5-H6+H7)</f>
        <v>1137.0200000000004</v>
      </c>
    </row>
    <row r="9" spans="1:8">
      <c r="A9" s="66" t="s">
        <v>88</v>
      </c>
      <c r="B9" s="61">
        <v>600</v>
      </c>
      <c r="C9" s="61"/>
      <c r="D9" s="61"/>
      <c r="E9" s="67"/>
      <c r="F9" s="63"/>
      <c r="G9" s="77"/>
      <c r="H9" s="78"/>
    </row>
    <row r="10" spans="1:8">
      <c r="A10" s="66" t="s">
        <v>89</v>
      </c>
      <c r="B10" s="61"/>
      <c r="C10" s="61"/>
      <c r="D10" s="61"/>
      <c r="E10" s="67"/>
      <c r="F10" s="63"/>
      <c r="G10" s="68" t="s">
        <v>91</v>
      </c>
      <c r="H10" s="71">
        <v>2237.1999999999998</v>
      </c>
    </row>
    <row r="11" spans="1:8">
      <c r="A11" s="66" t="s">
        <v>90</v>
      </c>
      <c r="B11" s="61">
        <v>21.13</v>
      </c>
      <c r="C11" s="61"/>
      <c r="D11" s="61"/>
      <c r="E11" s="67"/>
      <c r="F11" s="63"/>
      <c r="G11" s="68"/>
      <c r="H11" s="71"/>
    </row>
    <row r="12" spans="1:8">
      <c r="A12" s="66" t="s">
        <v>92</v>
      </c>
      <c r="B12" s="61"/>
      <c r="C12" s="61"/>
      <c r="D12" s="61"/>
      <c r="E12" s="67"/>
      <c r="F12" s="63"/>
      <c r="G12" s="68"/>
      <c r="H12" s="71"/>
    </row>
    <row r="13" spans="1:8">
      <c r="A13" s="66" t="s">
        <v>215</v>
      </c>
      <c r="B13" s="61">
        <v>604.38</v>
      </c>
      <c r="C13" s="61"/>
      <c r="D13" s="61"/>
      <c r="E13" s="67"/>
      <c r="F13" s="63"/>
      <c r="G13" s="68" t="s">
        <v>94</v>
      </c>
      <c r="H13" s="71">
        <v>99785.84</v>
      </c>
    </row>
    <row r="14" spans="1:8">
      <c r="A14" s="66" t="s">
        <v>93</v>
      </c>
      <c r="B14" s="61"/>
      <c r="C14" s="61"/>
      <c r="D14" s="61"/>
      <c r="E14" s="67"/>
      <c r="F14" s="63"/>
      <c r="G14" s="68" t="s">
        <v>338</v>
      </c>
      <c r="H14" s="71"/>
    </row>
    <row r="15" spans="1:8">
      <c r="A15" s="66" t="s">
        <v>15</v>
      </c>
      <c r="B15" s="61"/>
      <c r="C15" s="61"/>
      <c r="D15" s="61"/>
      <c r="E15" s="67"/>
      <c r="F15" s="63"/>
      <c r="G15" s="154"/>
      <c r="H15" s="71"/>
    </row>
    <row r="16" spans="1:8" ht="15" thickBot="1">
      <c r="A16" s="66" t="s">
        <v>96</v>
      </c>
      <c r="B16" s="61">
        <v>200</v>
      </c>
      <c r="C16" s="61"/>
      <c r="D16" s="61"/>
      <c r="E16" s="67"/>
      <c r="F16" s="63"/>
      <c r="G16" s="155" t="s">
        <v>98</v>
      </c>
      <c r="H16" s="156">
        <f>SUM(H8+H10+H13)</f>
        <v>103160.06</v>
      </c>
    </row>
    <row r="17" spans="1:8">
      <c r="A17" s="66" t="s">
        <v>97</v>
      </c>
      <c r="B17" s="61"/>
      <c r="C17" s="61"/>
      <c r="D17" s="61"/>
      <c r="E17" s="67"/>
      <c r="F17" s="63"/>
    </row>
    <row r="18" spans="1:8">
      <c r="A18" s="66" t="s">
        <v>99</v>
      </c>
      <c r="B18" s="61"/>
      <c r="C18" s="61"/>
      <c r="D18" s="61"/>
      <c r="E18" s="67"/>
      <c r="F18" s="63"/>
      <c r="G18" s="68"/>
      <c r="H18" s="71"/>
    </row>
    <row r="19" spans="1:8">
      <c r="A19" s="66" t="s">
        <v>100</v>
      </c>
      <c r="B19" s="61"/>
      <c r="C19" s="61"/>
      <c r="D19" s="61"/>
      <c r="E19" s="67"/>
      <c r="F19" s="63"/>
    </row>
    <row r="20" spans="1:8">
      <c r="A20" s="66" t="s">
        <v>101</v>
      </c>
      <c r="B20" s="61">
        <v>1925.87</v>
      </c>
      <c r="C20" s="61"/>
      <c r="D20" s="61"/>
      <c r="E20" s="67"/>
      <c r="F20" s="63"/>
      <c r="G20" s="66" t="s">
        <v>102</v>
      </c>
      <c r="H20" s="157">
        <v>106333.12</v>
      </c>
    </row>
    <row r="21" spans="1:8">
      <c r="A21" s="66" t="s">
        <v>103</v>
      </c>
      <c r="B21" s="61"/>
      <c r="C21" s="61"/>
      <c r="D21" s="61"/>
      <c r="E21" s="67"/>
      <c r="F21" s="63"/>
      <c r="G21" s="83"/>
      <c r="H21" s="83"/>
    </row>
    <row r="22" spans="1:8">
      <c r="A22" s="66" t="s">
        <v>104</v>
      </c>
      <c r="B22" s="61">
        <v>86.32</v>
      </c>
      <c r="C22" s="61"/>
      <c r="D22" s="61"/>
      <c r="E22" s="67"/>
      <c r="F22" s="63"/>
      <c r="G22" s="84" t="s">
        <v>105</v>
      </c>
      <c r="H22" s="85"/>
    </row>
    <row r="23" spans="1:8">
      <c r="A23" s="66" t="s">
        <v>106</v>
      </c>
      <c r="B23" s="61"/>
      <c r="C23" s="61"/>
      <c r="D23" s="61"/>
      <c r="E23" s="67"/>
      <c r="F23" s="63"/>
      <c r="G23" s="84" t="s">
        <v>107</v>
      </c>
      <c r="H23" s="85">
        <f>SUM(B38)</f>
        <v>74592.209999999992</v>
      </c>
    </row>
    <row r="24" spans="1:8">
      <c r="A24" s="66" t="s">
        <v>108</v>
      </c>
      <c r="B24" s="61"/>
      <c r="C24" s="61"/>
      <c r="D24" s="61"/>
      <c r="E24" s="67"/>
      <c r="F24" s="63"/>
      <c r="G24" s="66" t="s">
        <v>109</v>
      </c>
      <c r="H24" s="86"/>
    </row>
    <row r="25" spans="1:8">
      <c r="A25" s="66" t="s">
        <v>110</v>
      </c>
      <c r="B25" s="61"/>
      <c r="C25" s="61"/>
      <c r="D25" s="61"/>
      <c r="E25" s="67"/>
      <c r="F25" s="63"/>
      <c r="G25" s="87"/>
      <c r="H25" s="88">
        <f>SUM(H23:H24)</f>
        <v>74592.209999999992</v>
      </c>
    </row>
    <row r="26" spans="1:8">
      <c r="A26" s="66" t="s">
        <v>111</v>
      </c>
      <c r="B26" s="61"/>
      <c r="C26" s="61"/>
      <c r="D26" s="61"/>
      <c r="E26" s="67"/>
      <c r="F26" s="63"/>
      <c r="G26" s="87"/>
      <c r="H26" s="89"/>
    </row>
    <row r="27" spans="1:8">
      <c r="A27" s="66" t="s">
        <v>112</v>
      </c>
      <c r="B27" s="61"/>
      <c r="C27" s="61"/>
      <c r="D27" s="61"/>
      <c r="E27" s="67"/>
      <c r="F27" s="63"/>
      <c r="G27" s="90" t="s">
        <v>113</v>
      </c>
      <c r="H27" s="90"/>
    </row>
    <row r="28" spans="1:8">
      <c r="A28" s="66" t="s">
        <v>3</v>
      </c>
      <c r="B28" s="61"/>
      <c r="C28" s="61"/>
      <c r="D28" s="61"/>
      <c r="E28" s="67"/>
      <c r="F28" s="63"/>
      <c r="G28" s="90" t="s">
        <v>114</v>
      </c>
      <c r="H28" s="91">
        <f>SUM(B162)</f>
        <v>77765.27</v>
      </c>
    </row>
    <row r="29" spans="1:8">
      <c r="A29" s="66" t="s">
        <v>115</v>
      </c>
      <c r="B29" s="61"/>
      <c r="C29" s="61"/>
      <c r="D29" s="61"/>
      <c r="E29" s="67"/>
      <c r="F29" s="63"/>
      <c r="G29" s="66" t="s">
        <v>109</v>
      </c>
      <c r="H29" s="86"/>
    </row>
    <row r="30" spans="1:8">
      <c r="A30" s="66" t="s">
        <v>116</v>
      </c>
      <c r="B30" s="61"/>
      <c r="C30" s="61"/>
      <c r="D30" s="61"/>
      <c r="E30" s="67"/>
      <c r="F30" s="63"/>
      <c r="G30" s="87"/>
      <c r="H30" s="88">
        <f>SUM(H28)-H29</f>
        <v>77765.27</v>
      </c>
    </row>
    <row r="31" spans="1:8">
      <c r="A31" s="66" t="s">
        <v>117</v>
      </c>
      <c r="B31" s="61">
        <v>1420</v>
      </c>
      <c r="C31" s="61"/>
      <c r="D31" s="61"/>
      <c r="E31" s="67"/>
      <c r="F31" s="63"/>
      <c r="G31" s="87"/>
      <c r="H31" s="87"/>
    </row>
    <row r="32" spans="1:8">
      <c r="A32" s="92" t="s">
        <v>118</v>
      </c>
      <c r="B32" s="93">
        <f>SUM(B3:B31)</f>
        <v>13932.21</v>
      </c>
      <c r="C32" s="61"/>
      <c r="D32" s="61"/>
      <c r="E32" s="94"/>
      <c r="F32" s="63"/>
      <c r="G32" s="95" t="s">
        <v>119</v>
      </c>
      <c r="H32" s="158">
        <f>SUM(H20+H25-H30)</f>
        <v>103160.05999999998</v>
      </c>
    </row>
    <row r="33" spans="1:8">
      <c r="A33" s="92" t="s">
        <v>120</v>
      </c>
      <c r="B33" s="97"/>
      <c r="C33" s="61"/>
      <c r="D33" s="61"/>
      <c r="E33" s="67"/>
      <c r="F33" s="63"/>
      <c r="G33" s="87"/>
      <c r="H33" s="98" t="s">
        <v>121</v>
      </c>
    </row>
    <row r="34" spans="1:8">
      <c r="A34" s="66" t="s">
        <v>122</v>
      </c>
      <c r="B34" s="61">
        <v>20330</v>
      </c>
      <c r="C34" s="61"/>
      <c r="D34" s="61"/>
      <c r="E34" s="99"/>
      <c r="F34" s="63"/>
      <c r="G34" s="87"/>
      <c r="H34" s="87"/>
    </row>
    <row r="35" spans="1:8">
      <c r="A35" s="66" t="s">
        <v>123</v>
      </c>
      <c r="B35" s="61">
        <v>20330</v>
      </c>
      <c r="C35" s="61"/>
      <c r="D35" s="61"/>
      <c r="E35" s="100"/>
      <c r="F35" s="63"/>
      <c r="G35" s="101"/>
      <c r="H35" s="105"/>
    </row>
    <row r="36" spans="1:8">
      <c r="A36" s="66" t="s">
        <v>124</v>
      </c>
      <c r="B36" s="61"/>
      <c r="C36" s="61"/>
      <c r="D36" s="61"/>
      <c r="E36" s="100"/>
      <c r="F36" s="63"/>
      <c r="G36" s="113" t="s">
        <v>398</v>
      </c>
      <c r="H36" s="131"/>
    </row>
    <row r="37" spans="1:8">
      <c r="A37" s="66" t="s">
        <v>335</v>
      </c>
      <c r="B37" s="61">
        <v>20000</v>
      </c>
      <c r="C37" s="61"/>
      <c r="D37" s="61"/>
      <c r="E37" s="100"/>
      <c r="F37" s="63"/>
      <c r="G37" s="114"/>
      <c r="H37" s="110">
        <v>300</v>
      </c>
    </row>
    <row r="38" spans="1:8">
      <c r="A38" s="92" t="s">
        <v>107</v>
      </c>
      <c r="B38" s="93">
        <f>SUM(B32:B37)</f>
        <v>74592.209999999992</v>
      </c>
      <c r="C38" s="61"/>
      <c r="D38" s="61"/>
      <c r="E38" s="100"/>
      <c r="F38" s="63"/>
      <c r="G38" s="114"/>
      <c r="H38" s="191">
        <f>SUM(H37)</f>
        <v>300</v>
      </c>
    </row>
    <row r="39" spans="1:8">
      <c r="A39" s="66"/>
      <c r="B39" s="61"/>
      <c r="C39" s="61"/>
      <c r="D39" s="61"/>
      <c r="E39" s="100"/>
      <c r="F39" s="63"/>
      <c r="G39" s="87"/>
      <c r="H39" s="87"/>
    </row>
    <row r="40" spans="1:8">
      <c r="A40" s="60" t="s">
        <v>126</v>
      </c>
      <c r="B40" s="61"/>
      <c r="C40" s="61"/>
      <c r="D40" s="61"/>
      <c r="E40" s="103"/>
      <c r="F40" s="63"/>
      <c r="G40" s="173" t="s">
        <v>129</v>
      </c>
    </row>
    <row r="41" spans="1:8">
      <c r="A41" s="81" t="s">
        <v>127</v>
      </c>
      <c r="B41" s="104"/>
      <c r="C41" s="104"/>
      <c r="D41" s="104"/>
      <c r="E41" s="103"/>
      <c r="F41" s="63"/>
      <c r="G41" s="108">
        <v>2271</v>
      </c>
      <c r="H41" s="137">
        <v>225</v>
      </c>
    </row>
    <row r="42" spans="1:8">
      <c r="A42" s="66" t="s">
        <v>128</v>
      </c>
      <c r="B42" s="61">
        <v>328.74</v>
      </c>
      <c r="C42" s="61">
        <v>328.74</v>
      </c>
      <c r="D42" s="61"/>
      <c r="E42" s="67">
        <v>750</v>
      </c>
      <c r="F42" s="63"/>
      <c r="G42" s="163">
        <v>2288</v>
      </c>
      <c r="H42" s="164">
        <v>33</v>
      </c>
    </row>
    <row r="43" spans="1:8">
      <c r="A43" s="66" t="s">
        <v>130</v>
      </c>
      <c r="B43" s="61">
        <v>13312.61</v>
      </c>
      <c r="C43" s="61">
        <v>13312.61</v>
      </c>
      <c r="D43" s="61"/>
      <c r="E43" s="67">
        <v>14500</v>
      </c>
      <c r="F43" s="63"/>
      <c r="G43" s="163">
        <v>2289</v>
      </c>
      <c r="H43" s="164">
        <v>64.8</v>
      </c>
    </row>
    <row r="44" spans="1:8">
      <c r="A44" s="66" t="s">
        <v>131</v>
      </c>
      <c r="B44" s="61">
        <v>385</v>
      </c>
      <c r="C44" s="61">
        <v>385</v>
      </c>
      <c r="D44" s="61"/>
      <c r="E44" s="67">
        <v>420</v>
      </c>
      <c r="F44" s="63"/>
      <c r="G44" s="175">
        <v>2311</v>
      </c>
      <c r="H44" s="167">
        <v>260.39999999999998</v>
      </c>
    </row>
    <row r="45" spans="1:8">
      <c r="A45" s="66" t="s">
        <v>132</v>
      </c>
      <c r="B45" s="61">
        <v>69.599999999999994</v>
      </c>
      <c r="C45" s="61">
        <v>58</v>
      </c>
      <c r="D45" s="61">
        <v>11.6</v>
      </c>
      <c r="E45" s="67">
        <v>150</v>
      </c>
      <c r="F45" s="63"/>
      <c r="G45" s="113">
        <v>2296</v>
      </c>
      <c r="H45" s="109">
        <v>80</v>
      </c>
    </row>
    <row r="46" spans="1:8">
      <c r="A46" s="66"/>
      <c r="B46" s="61"/>
      <c r="C46" s="61"/>
      <c r="D46" s="61"/>
      <c r="E46" s="67"/>
      <c r="F46" s="63"/>
      <c r="G46" s="113">
        <v>2299</v>
      </c>
      <c r="H46" s="121">
        <v>8000</v>
      </c>
    </row>
    <row r="47" spans="1:8">
      <c r="A47" s="81" t="s">
        <v>133</v>
      </c>
      <c r="B47" s="61"/>
      <c r="C47" s="61"/>
      <c r="D47" s="61"/>
      <c r="E47" s="67"/>
      <c r="F47" s="63"/>
      <c r="G47" s="113">
        <v>2301</v>
      </c>
      <c r="H47" s="112">
        <v>15.59</v>
      </c>
    </row>
    <row r="48" spans="1:8">
      <c r="A48" s="66" t="s">
        <v>134</v>
      </c>
      <c r="B48" s="61">
        <v>100.35</v>
      </c>
      <c r="C48" s="61">
        <v>100.35</v>
      </c>
      <c r="D48" s="61"/>
      <c r="E48" s="67">
        <v>300</v>
      </c>
      <c r="F48" s="63"/>
      <c r="H48" s="160">
        <f>SUM(H41:H47)</f>
        <v>8678.7900000000009</v>
      </c>
    </row>
    <row r="49" spans="1:9">
      <c r="A49" s="66" t="s">
        <v>136</v>
      </c>
      <c r="B49" s="61">
        <v>622.79999999999995</v>
      </c>
      <c r="C49" s="61">
        <v>519</v>
      </c>
      <c r="D49" s="61">
        <v>103.8</v>
      </c>
      <c r="E49" s="67">
        <v>400</v>
      </c>
      <c r="F49" s="63"/>
    </row>
    <row r="50" spans="1:9">
      <c r="A50" s="66" t="s">
        <v>218</v>
      </c>
      <c r="B50" s="61">
        <v>240</v>
      </c>
      <c r="C50" s="61">
        <v>200</v>
      </c>
      <c r="D50" s="61">
        <v>40</v>
      </c>
      <c r="E50" s="67"/>
      <c r="F50" s="63"/>
    </row>
    <row r="51" spans="1:9">
      <c r="A51" s="66"/>
      <c r="B51" s="61"/>
      <c r="C51" s="61"/>
      <c r="D51" s="61"/>
      <c r="E51" s="67"/>
      <c r="F51" s="63"/>
      <c r="G51" s="198" t="s">
        <v>410</v>
      </c>
      <c r="H51" s="179"/>
    </row>
    <row r="52" spans="1:9">
      <c r="A52" s="66"/>
      <c r="B52" s="61"/>
      <c r="C52" s="61"/>
      <c r="D52" s="61"/>
      <c r="E52" s="67"/>
      <c r="F52" s="63"/>
      <c r="G52" s="199" t="s">
        <v>409</v>
      </c>
      <c r="H52" s="201"/>
      <c r="I52" s="200"/>
    </row>
    <row r="53" spans="1:9">
      <c r="A53" s="81" t="s">
        <v>137</v>
      </c>
      <c r="B53" s="61"/>
      <c r="C53" s="61"/>
      <c r="D53" s="61"/>
      <c r="E53" s="67"/>
      <c r="F53" s="63"/>
      <c r="G53" s="199" t="s">
        <v>406</v>
      </c>
      <c r="H53" s="201"/>
      <c r="I53" s="200"/>
    </row>
    <row r="54" spans="1:9">
      <c r="A54" s="66" t="s">
        <v>138</v>
      </c>
      <c r="B54" s="61">
        <v>150</v>
      </c>
      <c r="C54" s="61">
        <v>150</v>
      </c>
      <c r="D54" s="61"/>
      <c r="E54" s="67">
        <v>175</v>
      </c>
      <c r="F54" s="63"/>
      <c r="G54" s="199" t="s">
        <v>407</v>
      </c>
      <c r="H54" s="201"/>
      <c r="I54" s="200"/>
    </row>
    <row r="55" spans="1:9">
      <c r="A55" s="66" t="s">
        <v>139</v>
      </c>
      <c r="B55" s="61">
        <v>378</v>
      </c>
      <c r="C55" s="61">
        <v>315</v>
      </c>
      <c r="D55" s="61">
        <v>63</v>
      </c>
      <c r="E55" s="67">
        <v>260</v>
      </c>
      <c r="F55" s="63"/>
      <c r="G55" s="202" t="s">
        <v>408</v>
      </c>
      <c r="H55" s="203"/>
      <c r="I55" s="200"/>
    </row>
    <row r="56" spans="1:9">
      <c r="A56" s="66"/>
      <c r="B56" s="61"/>
      <c r="C56" s="61"/>
      <c r="D56" s="61"/>
      <c r="E56" s="67"/>
      <c r="F56" s="63"/>
      <c r="G56" s="166"/>
      <c r="H56" s="167"/>
    </row>
    <row r="57" spans="1:9">
      <c r="A57" s="81" t="s">
        <v>140</v>
      </c>
      <c r="B57" s="61"/>
      <c r="C57" s="61"/>
      <c r="D57" s="61"/>
      <c r="E57" s="67"/>
      <c r="F57" s="63"/>
      <c r="G57" s="174" t="s">
        <v>135</v>
      </c>
    </row>
    <row r="58" spans="1:9">
      <c r="A58" s="66" t="s">
        <v>141</v>
      </c>
      <c r="B58" s="61">
        <v>1295.45</v>
      </c>
      <c r="C58" s="61">
        <v>1295.45</v>
      </c>
      <c r="D58" s="61"/>
      <c r="E58" s="67">
        <v>1750</v>
      </c>
      <c r="F58" s="63"/>
      <c r="G58" s="163">
        <v>2302</v>
      </c>
      <c r="H58" s="164">
        <v>25</v>
      </c>
    </row>
    <row r="59" spans="1:9">
      <c r="A59" s="66" t="s">
        <v>142</v>
      </c>
      <c r="B59" s="61">
        <v>499.2</v>
      </c>
      <c r="C59" s="61">
        <v>499.2</v>
      </c>
      <c r="D59" s="61"/>
      <c r="E59" s="67">
        <v>600</v>
      </c>
      <c r="F59" s="63"/>
      <c r="G59" s="166">
        <v>2303</v>
      </c>
      <c r="H59" s="172">
        <v>134.12</v>
      </c>
    </row>
    <row r="60" spans="1:9">
      <c r="A60" s="66" t="s">
        <v>143</v>
      </c>
      <c r="B60" s="61"/>
      <c r="C60" s="61"/>
      <c r="D60" s="61"/>
      <c r="E60" s="67">
        <v>500</v>
      </c>
      <c r="F60" s="63"/>
      <c r="G60" s="113">
        <v>2304</v>
      </c>
      <c r="H60" s="112">
        <v>178.94</v>
      </c>
    </row>
    <row r="61" spans="1:9">
      <c r="A61" s="66" t="s">
        <v>334</v>
      </c>
      <c r="B61" s="61">
        <v>65</v>
      </c>
      <c r="C61" s="61">
        <v>65</v>
      </c>
      <c r="D61" s="61"/>
      <c r="E61" s="67">
        <v>180</v>
      </c>
      <c r="F61" s="63"/>
      <c r="G61" s="113">
        <v>2305</v>
      </c>
      <c r="H61" s="109">
        <v>384</v>
      </c>
    </row>
    <row r="62" spans="1:9">
      <c r="A62" s="66" t="s">
        <v>333</v>
      </c>
      <c r="B62" s="61">
        <v>50</v>
      </c>
      <c r="C62" s="61">
        <v>50</v>
      </c>
      <c r="D62" s="61"/>
      <c r="E62" s="67"/>
      <c r="F62" s="63"/>
      <c r="G62" s="113">
        <v>2306</v>
      </c>
      <c r="H62" s="109">
        <v>1306.83</v>
      </c>
    </row>
    <row r="63" spans="1:9">
      <c r="A63" s="66" t="s">
        <v>145</v>
      </c>
      <c r="B63" s="61"/>
      <c r="C63" s="61"/>
      <c r="D63" s="61"/>
      <c r="E63" s="67"/>
      <c r="F63" s="63"/>
      <c r="G63" s="113">
        <v>2307</v>
      </c>
      <c r="H63" s="110">
        <v>15.59</v>
      </c>
    </row>
    <row r="64" spans="1:9">
      <c r="A64" s="66" t="s">
        <v>146</v>
      </c>
      <c r="B64" s="61"/>
      <c r="C64" s="61"/>
      <c r="D64" s="61"/>
      <c r="E64" s="67">
        <v>140</v>
      </c>
      <c r="F64" s="63"/>
      <c r="G64" s="113">
        <v>2308</v>
      </c>
      <c r="H64" s="112">
        <v>250</v>
      </c>
    </row>
    <row r="65" spans="1:8">
      <c r="A65" s="66" t="s">
        <v>147</v>
      </c>
      <c r="B65" s="61"/>
      <c r="C65" s="61"/>
      <c r="D65" s="61"/>
      <c r="E65" s="67">
        <v>200</v>
      </c>
      <c r="F65" s="63"/>
      <c r="G65" s="113">
        <v>2309</v>
      </c>
      <c r="H65" s="139">
        <v>60</v>
      </c>
    </row>
    <row r="66" spans="1:8">
      <c r="A66" s="66"/>
      <c r="B66" s="61"/>
      <c r="C66" s="61"/>
      <c r="D66" s="61"/>
      <c r="E66" s="67"/>
      <c r="F66" s="63"/>
      <c r="G66" s="113">
        <v>2310</v>
      </c>
      <c r="H66" s="116">
        <v>77.08</v>
      </c>
    </row>
    <row r="67" spans="1:8">
      <c r="A67" s="81" t="s">
        <v>148</v>
      </c>
      <c r="B67" s="61"/>
      <c r="C67" s="61"/>
      <c r="D67" s="61"/>
      <c r="E67" s="67"/>
      <c r="F67" s="63"/>
      <c r="H67" s="129">
        <f>SUM(H58:H66)</f>
        <v>2431.5599999999995</v>
      </c>
    </row>
    <row r="68" spans="1:8">
      <c r="A68" s="66" t="s">
        <v>149</v>
      </c>
      <c r="B68" s="61">
        <v>627.24</v>
      </c>
      <c r="C68" s="61">
        <v>555</v>
      </c>
      <c r="D68" s="61">
        <v>72.239999999999995</v>
      </c>
      <c r="E68" s="67">
        <v>600</v>
      </c>
      <c r="F68" s="63"/>
    </row>
    <row r="69" spans="1:8">
      <c r="A69" s="66" t="s">
        <v>150</v>
      </c>
      <c r="B69" s="61">
        <v>7</v>
      </c>
      <c r="C69" s="61">
        <v>7</v>
      </c>
      <c r="D69" s="61"/>
      <c r="E69" s="67">
        <v>10</v>
      </c>
      <c r="F69" s="63"/>
    </row>
    <row r="70" spans="1:8">
      <c r="A70" s="66" t="s">
        <v>151</v>
      </c>
      <c r="B70" s="61">
        <v>183</v>
      </c>
      <c r="C70" s="61">
        <v>183</v>
      </c>
      <c r="D70" s="61"/>
      <c r="E70" s="67">
        <v>200</v>
      </c>
      <c r="F70" s="63"/>
    </row>
    <row r="71" spans="1:8">
      <c r="A71" s="66" t="s">
        <v>152</v>
      </c>
      <c r="B71" s="61">
        <v>40</v>
      </c>
      <c r="C71" s="61">
        <v>40</v>
      </c>
      <c r="D71" s="61"/>
      <c r="E71" s="67">
        <v>50</v>
      </c>
      <c r="F71" s="63"/>
    </row>
    <row r="72" spans="1:8">
      <c r="A72" s="66"/>
      <c r="B72" s="61"/>
      <c r="C72" s="61"/>
      <c r="D72" s="61"/>
      <c r="E72" s="67"/>
      <c r="F72" s="63"/>
      <c r="H72" s="126"/>
    </row>
    <row r="73" spans="1:8">
      <c r="A73" s="81" t="s">
        <v>153</v>
      </c>
      <c r="B73" s="61"/>
      <c r="C73" s="61"/>
      <c r="D73" s="61"/>
      <c r="E73" s="67"/>
      <c r="F73" s="63"/>
      <c r="H73" s="121"/>
    </row>
    <row r="74" spans="1:8">
      <c r="A74" s="66" t="s">
        <v>154</v>
      </c>
      <c r="B74" s="61">
        <v>375</v>
      </c>
      <c r="C74" s="61">
        <v>375</v>
      </c>
      <c r="D74" s="61"/>
      <c r="E74" s="67">
        <v>375</v>
      </c>
      <c r="F74" s="63"/>
    </row>
    <row r="75" spans="1:8">
      <c r="A75" s="66" t="s">
        <v>155</v>
      </c>
      <c r="B75" s="61">
        <v>375</v>
      </c>
      <c r="C75" s="61">
        <v>375</v>
      </c>
      <c r="D75" s="61"/>
      <c r="E75" s="67">
        <v>375</v>
      </c>
      <c r="F75" s="63"/>
    </row>
    <row r="76" spans="1:8">
      <c r="A76" s="66" t="s">
        <v>156</v>
      </c>
      <c r="B76" s="61">
        <v>375</v>
      </c>
      <c r="C76" s="61">
        <v>375</v>
      </c>
      <c r="D76" s="61"/>
      <c r="E76" s="67">
        <v>375</v>
      </c>
      <c r="F76" s="63"/>
    </row>
    <row r="77" spans="1:8">
      <c r="A77" s="66" t="s">
        <v>157</v>
      </c>
      <c r="B77" s="61">
        <v>375</v>
      </c>
      <c r="C77" s="61">
        <v>375</v>
      </c>
      <c r="D77" s="61"/>
      <c r="E77" s="67">
        <v>375</v>
      </c>
      <c r="F77" s="63"/>
    </row>
    <row r="78" spans="1:8">
      <c r="A78" s="66" t="s">
        <v>158</v>
      </c>
      <c r="B78" s="61">
        <v>375</v>
      </c>
      <c r="C78" s="61">
        <v>375</v>
      </c>
      <c r="D78" s="61"/>
      <c r="E78" s="67">
        <v>375</v>
      </c>
      <c r="F78" s="63"/>
    </row>
    <row r="79" spans="1:8">
      <c r="A79" s="66" t="s">
        <v>159</v>
      </c>
      <c r="B79" s="61">
        <v>375</v>
      </c>
      <c r="C79" s="61">
        <v>375</v>
      </c>
      <c r="D79" s="61"/>
      <c r="E79" s="67">
        <v>375</v>
      </c>
      <c r="F79" s="63"/>
    </row>
    <row r="80" spans="1:8">
      <c r="A80" s="66" t="s">
        <v>160</v>
      </c>
      <c r="B80" s="61">
        <v>375</v>
      </c>
      <c r="C80" s="61">
        <v>375</v>
      </c>
      <c r="D80" s="61"/>
      <c r="E80" s="67">
        <v>375</v>
      </c>
      <c r="F80" s="63"/>
    </row>
    <row r="81" spans="1:6">
      <c r="A81" s="66" t="s">
        <v>161</v>
      </c>
      <c r="B81" s="61">
        <v>19.989999999999998</v>
      </c>
      <c r="C81" s="61">
        <v>19.989999999999998</v>
      </c>
      <c r="D81" s="61"/>
      <c r="E81" s="67">
        <v>30</v>
      </c>
      <c r="F81" s="63"/>
    </row>
    <row r="82" spans="1:6">
      <c r="A82" s="66" t="s">
        <v>162</v>
      </c>
      <c r="B82" s="61">
        <v>225</v>
      </c>
      <c r="C82" s="61">
        <v>225</v>
      </c>
      <c r="D82" s="61"/>
      <c r="E82" s="67">
        <v>225</v>
      </c>
      <c r="F82" s="63"/>
    </row>
    <row r="83" spans="1:6">
      <c r="A83" s="66" t="s">
        <v>163</v>
      </c>
      <c r="B83" s="61">
        <v>875</v>
      </c>
      <c r="C83" s="61">
        <v>875</v>
      </c>
      <c r="D83" s="61"/>
      <c r="E83" s="67">
        <v>875</v>
      </c>
      <c r="F83" s="63"/>
    </row>
    <row r="84" spans="1:6">
      <c r="A84" s="66" t="s">
        <v>164</v>
      </c>
      <c r="B84" s="61">
        <v>375</v>
      </c>
      <c r="C84" s="61">
        <v>375</v>
      </c>
      <c r="D84" s="61"/>
      <c r="E84" s="67">
        <v>375</v>
      </c>
      <c r="F84" s="63"/>
    </row>
    <row r="85" spans="1:6">
      <c r="A85" s="66" t="s">
        <v>165</v>
      </c>
      <c r="B85" s="61">
        <v>120</v>
      </c>
      <c r="C85" s="61">
        <v>120</v>
      </c>
      <c r="D85" s="61"/>
      <c r="E85" s="67">
        <v>120</v>
      </c>
      <c r="F85" s="63"/>
    </row>
    <row r="86" spans="1:6">
      <c r="A86" s="66" t="s">
        <v>166</v>
      </c>
      <c r="B86" s="61">
        <v>34.99</v>
      </c>
      <c r="C86" s="61">
        <v>34.99</v>
      </c>
      <c r="D86" s="61"/>
      <c r="E86" s="67">
        <v>150</v>
      </c>
      <c r="F86" s="63"/>
    </row>
    <row r="87" spans="1:6">
      <c r="A87" s="66"/>
      <c r="B87" s="61"/>
      <c r="C87" s="61"/>
      <c r="D87" s="61"/>
      <c r="E87" s="67"/>
      <c r="F87" s="63"/>
    </row>
    <row r="88" spans="1:6">
      <c r="A88" s="81" t="s">
        <v>167</v>
      </c>
      <c r="B88" s="61"/>
      <c r="C88" s="61"/>
      <c r="D88" s="61"/>
      <c r="E88" s="67"/>
      <c r="F88" s="63"/>
    </row>
    <row r="89" spans="1:6">
      <c r="A89" s="66" t="s">
        <v>168</v>
      </c>
      <c r="B89" s="61"/>
      <c r="C89" s="61"/>
      <c r="D89" s="61"/>
      <c r="E89" s="67"/>
      <c r="F89" s="63"/>
    </row>
    <row r="90" spans="1:6">
      <c r="A90" s="66" t="s">
        <v>169</v>
      </c>
      <c r="B90" s="61">
        <v>161.26</v>
      </c>
      <c r="C90" s="61">
        <v>134.38</v>
      </c>
      <c r="D90" s="61">
        <v>26.88</v>
      </c>
      <c r="E90" s="67">
        <v>200</v>
      </c>
      <c r="F90" s="63"/>
    </row>
    <row r="91" spans="1:6">
      <c r="A91" s="66" t="s">
        <v>170</v>
      </c>
      <c r="B91" s="61">
        <v>237.6</v>
      </c>
      <c r="C91" s="61">
        <v>198</v>
      </c>
      <c r="D91" s="61">
        <v>39.6</v>
      </c>
      <c r="E91" s="67">
        <v>200</v>
      </c>
      <c r="F91" s="63"/>
    </row>
    <row r="92" spans="1:6">
      <c r="A92" s="66" t="s">
        <v>171</v>
      </c>
      <c r="B92" s="61">
        <v>171.49</v>
      </c>
      <c r="C92" s="61">
        <v>142.88999999999999</v>
      </c>
      <c r="D92" s="61">
        <v>28.6</v>
      </c>
      <c r="E92" s="67">
        <v>185</v>
      </c>
      <c r="F92" s="63"/>
    </row>
    <row r="93" spans="1:6">
      <c r="A93" s="66" t="s">
        <v>172</v>
      </c>
      <c r="B93" s="61">
        <v>500</v>
      </c>
      <c r="C93" s="61">
        <v>500</v>
      </c>
      <c r="D93" s="61"/>
      <c r="E93" s="67">
        <v>500</v>
      </c>
      <c r="F93" s="63"/>
    </row>
    <row r="94" spans="1:6">
      <c r="A94" s="66" t="s">
        <v>173</v>
      </c>
      <c r="B94" s="61"/>
      <c r="C94" s="61"/>
      <c r="D94" s="61"/>
      <c r="E94" s="67"/>
      <c r="F94" s="63"/>
    </row>
    <row r="95" spans="1:6">
      <c r="A95" s="66" t="s">
        <v>174</v>
      </c>
      <c r="B95" s="61">
        <v>156</v>
      </c>
      <c r="C95" s="61">
        <v>130</v>
      </c>
      <c r="D95" s="61">
        <v>26</v>
      </c>
      <c r="E95" s="67">
        <v>100</v>
      </c>
      <c r="F95" s="63"/>
    </row>
    <row r="96" spans="1:6">
      <c r="A96" s="66" t="s">
        <v>369</v>
      </c>
      <c r="B96" s="61">
        <v>629</v>
      </c>
      <c r="C96" s="61">
        <v>524.16999999999996</v>
      </c>
      <c r="D96" s="61">
        <v>104.83</v>
      </c>
      <c r="E96" s="67"/>
      <c r="F96" s="63"/>
    </row>
    <row r="97" spans="1:6">
      <c r="A97" s="66"/>
      <c r="B97" s="61"/>
      <c r="C97" s="61"/>
      <c r="D97" s="61"/>
      <c r="E97" s="67"/>
      <c r="F97" s="63"/>
    </row>
    <row r="98" spans="1:6">
      <c r="A98" s="66"/>
      <c r="B98" s="61"/>
      <c r="C98" s="61"/>
      <c r="D98" s="61"/>
      <c r="E98" s="67"/>
      <c r="F98" s="63"/>
    </row>
    <row r="99" spans="1:6">
      <c r="A99" s="66"/>
      <c r="B99" s="61"/>
      <c r="C99" s="61"/>
      <c r="D99" s="61"/>
      <c r="E99" s="67"/>
      <c r="F99" s="63"/>
    </row>
    <row r="100" spans="1:6">
      <c r="A100" s="66"/>
      <c r="B100" s="61"/>
      <c r="C100" s="61"/>
      <c r="D100" s="61"/>
      <c r="E100" s="67"/>
      <c r="F100" s="63"/>
    </row>
    <row r="101" spans="1:6">
      <c r="A101" s="66"/>
      <c r="B101" s="61"/>
      <c r="C101" s="61"/>
      <c r="D101" s="61"/>
      <c r="E101" s="67"/>
      <c r="F101" s="63"/>
    </row>
    <row r="102" spans="1:6">
      <c r="A102" s="81" t="s">
        <v>175</v>
      </c>
      <c r="B102" s="61"/>
      <c r="C102" s="61"/>
      <c r="D102" s="61"/>
      <c r="E102" s="67"/>
      <c r="F102" s="63"/>
    </row>
    <row r="103" spans="1:6">
      <c r="A103" s="66" t="s">
        <v>176</v>
      </c>
      <c r="B103" s="61">
        <v>3408</v>
      </c>
      <c r="C103" s="61">
        <v>2840</v>
      </c>
      <c r="D103" s="61">
        <v>568</v>
      </c>
      <c r="E103" s="67">
        <v>1620</v>
      </c>
      <c r="F103" s="63"/>
    </row>
    <row r="104" spans="1:6">
      <c r="A104" s="66" t="s">
        <v>177</v>
      </c>
      <c r="B104" s="61"/>
      <c r="C104" s="61"/>
      <c r="D104" s="61"/>
      <c r="E104" s="67"/>
      <c r="F104" s="63"/>
    </row>
    <row r="105" spans="1:6">
      <c r="A105" s="66" t="s">
        <v>178</v>
      </c>
      <c r="B105" s="61">
        <v>4500</v>
      </c>
      <c r="C105" s="61">
        <v>4500</v>
      </c>
      <c r="D105" s="61"/>
      <c r="E105" s="67">
        <v>4500</v>
      </c>
      <c r="F105" s="63"/>
    </row>
    <row r="106" spans="1:6">
      <c r="A106" s="66" t="s">
        <v>179</v>
      </c>
      <c r="B106" s="61"/>
      <c r="C106" s="61"/>
      <c r="D106" s="61"/>
      <c r="E106" s="67">
        <v>100</v>
      </c>
      <c r="F106" s="63"/>
    </row>
    <row r="107" spans="1:6">
      <c r="A107" s="66" t="s">
        <v>180</v>
      </c>
      <c r="B107" s="61">
        <v>185.96</v>
      </c>
      <c r="C107" s="61">
        <v>185.96</v>
      </c>
      <c r="D107" s="61"/>
      <c r="E107" s="67">
        <v>300</v>
      </c>
      <c r="F107" s="63"/>
    </row>
    <row r="108" spans="1:6">
      <c r="A108" s="66" t="s">
        <v>239</v>
      </c>
      <c r="B108" s="61">
        <v>688.7</v>
      </c>
      <c r="C108" s="61">
        <v>573.91999999999996</v>
      </c>
      <c r="D108" s="61">
        <v>114.78</v>
      </c>
      <c r="E108" s="67">
        <v>500</v>
      </c>
      <c r="F108" s="63"/>
    </row>
    <row r="109" spans="1:6">
      <c r="A109" s="66" t="s">
        <v>332</v>
      </c>
      <c r="B109" s="61">
        <v>73</v>
      </c>
      <c r="C109" s="61">
        <v>73</v>
      </c>
      <c r="D109" s="61"/>
      <c r="E109" s="67"/>
      <c r="F109" s="63"/>
    </row>
    <row r="110" spans="1:6">
      <c r="A110" s="66" t="s">
        <v>182</v>
      </c>
      <c r="B110" s="61"/>
      <c r="C110" s="61"/>
      <c r="D110" s="61"/>
      <c r="E110" s="67">
        <v>250</v>
      </c>
      <c r="F110" s="63"/>
    </row>
    <row r="111" spans="1:6">
      <c r="A111" s="66" t="s">
        <v>183</v>
      </c>
      <c r="B111" s="61"/>
      <c r="C111" s="61"/>
      <c r="D111" s="61"/>
      <c r="E111" s="67">
        <v>200</v>
      </c>
      <c r="F111" s="63"/>
    </row>
    <row r="112" spans="1:6">
      <c r="A112" s="66" t="s">
        <v>184</v>
      </c>
      <c r="B112" s="61"/>
      <c r="C112" s="61"/>
      <c r="D112" s="61"/>
      <c r="E112" s="67">
        <v>200</v>
      </c>
      <c r="F112" s="63"/>
    </row>
    <row r="113" spans="1:6">
      <c r="A113" s="66" t="s">
        <v>185</v>
      </c>
      <c r="B113" s="61">
        <v>54.59</v>
      </c>
      <c r="C113" s="61">
        <v>45.49</v>
      </c>
      <c r="D113" s="61">
        <v>9.1</v>
      </c>
      <c r="E113" s="67">
        <v>100</v>
      </c>
      <c r="F113" s="63"/>
    </row>
    <row r="114" spans="1:6">
      <c r="A114" s="66" t="s">
        <v>372</v>
      </c>
      <c r="B114" s="61">
        <v>80</v>
      </c>
      <c r="C114" s="61">
        <v>80</v>
      </c>
      <c r="D114" s="61"/>
      <c r="E114" s="67"/>
      <c r="F114" s="63"/>
    </row>
    <row r="115" spans="1:6">
      <c r="A115" s="66"/>
      <c r="B115" s="61"/>
      <c r="C115" s="61"/>
      <c r="D115" s="61"/>
      <c r="E115" s="67"/>
      <c r="F115" s="63"/>
    </row>
    <row r="116" spans="1:6">
      <c r="A116" s="81" t="s">
        <v>186</v>
      </c>
      <c r="B116" s="61"/>
      <c r="C116" s="61"/>
      <c r="D116" s="61"/>
      <c r="E116" s="67"/>
      <c r="F116" s="63"/>
    </row>
    <row r="117" spans="1:6">
      <c r="A117" s="66" t="s">
        <v>187</v>
      </c>
      <c r="B117" s="61">
        <v>254.4</v>
      </c>
      <c r="C117" s="61">
        <v>254.4</v>
      </c>
      <c r="D117" s="61"/>
      <c r="E117" s="67">
        <v>250</v>
      </c>
      <c r="F117" s="63"/>
    </row>
    <row r="118" spans="1:6">
      <c r="A118" s="66"/>
      <c r="B118" s="61"/>
      <c r="C118" s="61"/>
      <c r="D118" s="61"/>
      <c r="E118" s="67"/>
      <c r="F118" s="63"/>
    </row>
    <row r="119" spans="1:6">
      <c r="A119" s="81" t="s">
        <v>188</v>
      </c>
      <c r="B119" s="61"/>
      <c r="C119" s="61"/>
      <c r="D119" s="61"/>
      <c r="E119" s="67"/>
      <c r="F119" s="63"/>
    </row>
    <row r="120" spans="1:6">
      <c r="A120" s="66" t="s">
        <v>189</v>
      </c>
      <c r="B120" s="61">
        <v>38</v>
      </c>
      <c r="C120" s="61">
        <v>38</v>
      </c>
      <c r="D120" s="61"/>
      <c r="E120" s="67">
        <v>100</v>
      </c>
      <c r="F120" s="63"/>
    </row>
    <row r="121" spans="1:6">
      <c r="A121" s="66" t="s">
        <v>190</v>
      </c>
      <c r="B121" s="61">
        <v>195.92</v>
      </c>
      <c r="C121" s="61">
        <v>166.1</v>
      </c>
      <c r="D121" s="61">
        <v>29.82</v>
      </c>
      <c r="E121" s="67"/>
      <c r="F121" s="63"/>
    </row>
    <row r="122" spans="1:6">
      <c r="A122" s="66" t="s">
        <v>240</v>
      </c>
      <c r="B122" s="61">
        <v>291</v>
      </c>
      <c r="C122" s="61">
        <v>242.5</v>
      </c>
      <c r="D122" s="61">
        <v>48.5</v>
      </c>
      <c r="E122" s="67">
        <v>170</v>
      </c>
      <c r="F122" s="63"/>
    </row>
    <row r="123" spans="1:6">
      <c r="A123" s="66" t="s">
        <v>31</v>
      </c>
      <c r="B123" s="61">
        <v>1039.08</v>
      </c>
      <c r="C123" s="61">
        <v>1039.08</v>
      </c>
      <c r="D123" s="61"/>
      <c r="E123" s="67">
        <v>200</v>
      </c>
      <c r="F123" s="63"/>
    </row>
    <row r="124" spans="1:6">
      <c r="A124" s="66" t="s">
        <v>343</v>
      </c>
      <c r="B124" s="61">
        <v>460.75</v>
      </c>
      <c r="C124" s="61">
        <v>460.75</v>
      </c>
      <c r="D124" s="61"/>
      <c r="E124" s="67"/>
      <c r="F124" s="63"/>
    </row>
    <row r="125" spans="1:6">
      <c r="A125" s="66" t="s">
        <v>403</v>
      </c>
      <c r="B125" s="61">
        <v>77.08</v>
      </c>
      <c r="C125" s="61">
        <v>77.08</v>
      </c>
      <c r="D125" s="61"/>
      <c r="E125" s="67"/>
      <c r="F125" s="63"/>
    </row>
    <row r="126" spans="1:6">
      <c r="A126" s="66" t="s">
        <v>192</v>
      </c>
      <c r="B126" s="61"/>
      <c r="C126" s="61"/>
      <c r="D126" s="61"/>
      <c r="E126" s="67"/>
      <c r="F126" s="63"/>
    </row>
    <row r="127" spans="1:6">
      <c r="A127" s="66" t="s">
        <v>193</v>
      </c>
      <c r="B127" s="61">
        <v>405</v>
      </c>
      <c r="C127" s="61">
        <v>405</v>
      </c>
      <c r="D127" s="61"/>
      <c r="E127" s="67"/>
      <c r="F127" s="63"/>
    </row>
    <row r="128" spans="1:6">
      <c r="A128" s="66" t="s">
        <v>368</v>
      </c>
      <c r="B128" s="61">
        <v>145</v>
      </c>
      <c r="C128" s="61">
        <v>145</v>
      </c>
      <c r="D128" s="61"/>
      <c r="E128" s="67"/>
      <c r="F128" s="63"/>
    </row>
    <row r="129" spans="1:6">
      <c r="A129" s="66" t="s">
        <v>216</v>
      </c>
      <c r="B129" s="61">
        <v>442.49</v>
      </c>
      <c r="C129" s="61">
        <v>368.74</v>
      </c>
      <c r="D129" s="61">
        <v>73.75</v>
      </c>
      <c r="E129" s="67"/>
      <c r="F129" s="63"/>
    </row>
    <row r="130" spans="1:6">
      <c r="A130" s="66" t="s">
        <v>84</v>
      </c>
      <c r="B130" s="61"/>
      <c r="C130" s="61"/>
      <c r="D130" s="61"/>
      <c r="E130" s="67">
        <v>100</v>
      </c>
      <c r="F130" s="63"/>
    </row>
    <row r="131" spans="1:6">
      <c r="A131" s="66" t="s">
        <v>194</v>
      </c>
      <c r="B131" s="61"/>
      <c r="C131" s="61"/>
      <c r="D131" s="61">
        <f>-A161</f>
        <v>0</v>
      </c>
      <c r="E131" s="67"/>
      <c r="F131" s="63"/>
    </row>
    <row r="132" spans="1:6">
      <c r="A132" s="66" t="s">
        <v>217</v>
      </c>
      <c r="B132" s="61">
        <v>3360</v>
      </c>
      <c r="C132" s="61">
        <v>2800</v>
      </c>
      <c r="D132" s="61">
        <v>560</v>
      </c>
      <c r="E132" s="67"/>
      <c r="F132" s="63"/>
    </row>
    <row r="133" spans="1:6">
      <c r="A133" s="66" t="s">
        <v>397</v>
      </c>
      <c r="B133" s="61">
        <v>384</v>
      </c>
      <c r="C133" s="61">
        <v>384</v>
      </c>
      <c r="D133" s="61"/>
      <c r="E133" s="67"/>
      <c r="F133" s="63"/>
    </row>
    <row r="134" spans="1:6">
      <c r="A134" s="66" t="s">
        <v>281</v>
      </c>
      <c r="B134" s="61">
        <v>90.68</v>
      </c>
      <c r="C134" s="61">
        <v>75.569999999999993</v>
      </c>
      <c r="D134" s="61">
        <v>15.11</v>
      </c>
      <c r="E134" s="67"/>
      <c r="F134" s="63"/>
    </row>
    <row r="135" spans="1:6">
      <c r="A135" s="66" t="s">
        <v>195</v>
      </c>
      <c r="B135" s="61"/>
      <c r="C135" s="61"/>
      <c r="D135" s="61"/>
      <c r="E135" s="67"/>
      <c r="F135" s="63"/>
    </row>
    <row r="136" spans="1:6">
      <c r="A136" s="66" t="s">
        <v>15</v>
      </c>
      <c r="B136" s="61">
        <v>840</v>
      </c>
      <c r="C136" s="61">
        <v>700</v>
      </c>
      <c r="D136" s="61">
        <v>140</v>
      </c>
      <c r="E136" s="67"/>
      <c r="F136" s="63"/>
    </row>
    <row r="137" spans="1:6">
      <c r="A137" s="66" t="s">
        <v>197</v>
      </c>
      <c r="B137" s="61"/>
      <c r="C137" s="61"/>
      <c r="D137" s="61"/>
      <c r="E137" s="67">
        <v>100</v>
      </c>
      <c r="F137" s="63"/>
    </row>
    <row r="138" spans="1:6">
      <c r="A138" s="66" t="s">
        <v>198</v>
      </c>
      <c r="B138" s="61"/>
      <c r="C138" s="61" t="s">
        <v>220</v>
      </c>
      <c r="D138" s="61"/>
      <c r="E138" s="67">
        <v>50</v>
      </c>
      <c r="F138" s="63"/>
    </row>
    <row r="139" spans="1:6">
      <c r="A139" s="66" t="s">
        <v>199</v>
      </c>
      <c r="B139" s="61"/>
      <c r="C139" s="61"/>
      <c r="D139" s="61"/>
      <c r="E139" s="67">
        <v>150</v>
      </c>
      <c r="F139" s="63"/>
    </row>
    <row r="140" spans="1:6">
      <c r="A140" s="66" t="s">
        <v>200</v>
      </c>
      <c r="B140" s="61"/>
      <c r="C140" s="61"/>
      <c r="D140" s="61"/>
      <c r="E140" s="67">
        <v>1000</v>
      </c>
      <c r="F140" s="63"/>
    </row>
    <row r="141" spans="1:6">
      <c r="A141" s="66" t="s">
        <v>201</v>
      </c>
      <c r="B141" s="61"/>
      <c r="C141" s="61"/>
      <c r="D141" s="61"/>
      <c r="E141" s="67"/>
      <c r="F141" s="63"/>
    </row>
    <row r="142" spans="1:6">
      <c r="A142" s="66" t="s">
        <v>202</v>
      </c>
      <c r="B142" s="61">
        <v>460</v>
      </c>
      <c r="C142" s="61">
        <v>460</v>
      </c>
      <c r="D142" s="61"/>
      <c r="E142" s="67"/>
      <c r="F142" s="63"/>
    </row>
    <row r="143" spans="1:6">
      <c r="A143" s="66" t="s">
        <v>376</v>
      </c>
      <c r="B143" s="61">
        <v>8000</v>
      </c>
      <c r="C143" s="61">
        <v>8000</v>
      </c>
      <c r="D143" s="61"/>
      <c r="E143" s="67"/>
      <c r="F143" s="63"/>
    </row>
    <row r="144" spans="1:6">
      <c r="A144" s="66" t="s">
        <v>203</v>
      </c>
      <c r="B144" s="61"/>
      <c r="C144" s="61"/>
      <c r="D144" s="61"/>
      <c r="E144" s="67"/>
      <c r="F144" s="63"/>
    </row>
    <row r="145" spans="1:6">
      <c r="A145" s="66" t="s">
        <v>342</v>
      </c>
      <c r="B145" s="61">
        <v>531.33000000000004</v>
      </c>
      <c r="C145" s="61">
        <v>531.33000000000004</v>
      </c>
      <c r="D145" s="61"/>
      <c r="E145" s="67"/>
      <c r="F145" s="63"/>
    </row>
    <row r="146" spans="1:6">
      <c r="A146" s="66" t="s">
        <v>213</v>
      </c>
      <c r="B146" s="61">
        <v>1161.6300000000001</v>
      </c>
      <c r="C146" s="61">
        <v>1000.46</v>
      </c>
      <c r="D146" s="61">
        <v>161.16999999999999</v>
      </c>
      <c r="E146" s="67">
        <v>600</v>
      </c>
      <c r="F146" s="63"/>
    </row>
    <row r="147" spans="1:6">
      <c r="A147" s="66" t="s">
        <v>106</v>
      </c>
      <c r="B147" s="61"/>
      <c r="C147" s="61"/>
      <c r="D147" s="61"/>
      <c r="E147" s="67"/>
      <c r="F147" s="63"/>
    </row>
    <row r="148" spans="1:6">
      <c r="A148" s="66" t="s">
        <v>204</v>
      </c>
      <c r="B148" s="61">
        <v>477.72</v>
      </c>
      <c r="C148" s="61">
        <v>434.32</v>
      </c>
      <c r="D148" s="61">
        <v>43.4</v>
      </c>
      <c r="E148" s="67"/>
      <c r="F148" s="63"/>
    </row>
    <row r="149" spans="1:6">
      <c r="A149" s="66" t="s">
        <v>241</v>
      </c>
      <c r="B149" s="61"/>
      <c r="C149" s="61"/>
      <c r="D149" s="61"/>
      <c r="E149" s="67">
        <v>3000</v>
      </c>
      <c r="F149" s="63"/>
    </row>
    <row r="150" spans="1:6">
      <c r="A150" s="66" t="s">
        <v>205</v>
      </c>
      <c r="B150" s="61"/>
      <c r="C150" s="61"/>
      <c r="D150" s="61"/>
      <c r="E150" s="67">
        <v>100</v>
      </c>
      <c r="F150" s="63"/>
    </row>
    <row r="151" spans="1:6">
      <c r="A151" s="66" t="s">
        <v>206</v>
      </c>
      <c r="B151" s="61"/>
      <c r="C151" s="61"/>
      <c r="D151" s="61"/>
      <c r="E151" s="67"/>
      <c r="F151" s="63"/>
    </row>
    <row r="152" spans="1:6">
      <c r="A152" s="66" t="s">
        <v>396</v>
      </c>
      <c r="B152" s="61">
        <v>134.12</v>
      </c>
      <c r="C152" s="61">
        <v>111.77</v>
      </c>
      <c r="D152" s="61">
        <v>22.35</v>
      </c>
      <c r="E152" s="67"/>
      <c r="F152" s="63"/>
    </row>
    <row r="153" spans="1:6">
      <c r="A153" s="66" t="s">
        <v>112</v>
      </c>
      <c r="B153" s="61">
        <v>530</v>
      </c>
      <c r="C153" s="61">
        <v>530</v>
      </c>
      <c r="D153" s="61"/>
      <c r="E153" s="67"/>
      <c r="F153" s="63"/>
    </row>
    <row r="154" spans="1:6">
      <c r="A154" s="66" t="s">
        <v>375</v>
      </c>
      <c r="B154" s="61">
        <v>4972.5</v>
      </c>
      <c r="C154" s="61">
        <v>4143.75</v>
      </c>
      <c r="D154" s="61">
        <v>828.75</v>
      </c>
      <c r="E154" s="67"/>
      <c r="F154" s="63"/>
    </row>
    <row r="155" spans="1:6">
      <c r="A155" s="66" t="s">
        <v>207</v>
      </c>
      <c r="B155" s="61"/>
      <c r="C155" s="61"/>
      <c r="D155" s="61"/>
      <c r="E155" s="67">
        <v>100</v>
      </c>
      <c r="F155" s="63"/>
    </row>
    <row r="156" spans="1:6">
      <c r="A156" s="66" t="s">
        <v>208</v>
      </c>
      <c r="B156" s="61"/>
      <c r="C156" s="61"/>
      <c r="D156" s="61"/>
      <c r="E156" s="67">
        <v>100</v>
      </c>
      <c r="F156" s="63"/>
    </row>
    <row r="157" spans="1:6">
      <c r="A157" s="66" t="s">
        <v>209</v>
      </c>
      <c r="B157" s="61"/>
      <c r="C157" s="61"/>
      <c r="D157" s="61"/>
      <c r="E157" s="67"/>
      <c r="F157" s="63"/>
    </row>
    <row r="158" spans="1:6">
      <c r="A158" s="66" t="s">
        <v>210</v>
      </c>
      <c r="B158" s="61"/>
      <c r="C158" s="61"/>
      <c r="D158" s="61"/>
      <c r="E158" s="117">
        <v>100</v>
      </c>
      <c r="F158" s="63"/>
    </row>
    <row r="159" spans="1:6">
      <c r="A159" s="66"/>
      <c r="B159" s="61"/>
      <c r="C159" s="61"/>
      <c r="D159" s="61"/>
      <c r="E159" s="117"/>
      <c r="F159" s="63"/>
    </row>
    <row r="160" spans="1:6">
      <c r="A160" s="66" t="s">
        <v>335</v>
      </c>
      <c r="B160" s="61">
        <v>20000</v>
      </c>
      <c r="C160" s="61">
        <v>20000</v>
      </c>
      <c r="D160" s="61"/>
      <c r="E160" s="117"/>
      <c r="F160" s="63"/>
    </row>
    <row r="161" spans="1:6">
      <c r="A161" s="66"/>
      <c r="B161" s="61"/>
      <c r="C161" s="61"/>
      <c r="D161" s="61"/>
      <c r="F161" s="63"/>
    </row>
    <row r="162" spans="1:6">
      <c r="A162" s="66" t="s">
        <v>219</v>
      </c>
      <c r="B162" s="118">
        <f>SUM(B42:B160)</f>
        <v>77765.27</v>
      </c>
      <c r="C162" s="118">
        <f t="shared" ref="C162:E162" si="0">SUM(C42:C160)</f>
        <v>74633.989999999991</v>
      </c>
      <c r="D162" s="118">
        <f t="shared" si="0"/>
        <v>3131.2799999999997</v>
      </c>
      <c r="E162" s="118">
        <f t="shared" si="0"/>
        <v>40660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B69C-C1D0-4794-B44B-9114CFDDCEC6}">
  <dimension ref="A1:F74"/>
  <sheetViews>
    <sheetView workbookViewId="0">
      <selection activeCell="A6" sqref="A6:A7"/>
    </sheetView>
  </sheetViews>
  <sheetFormatPr defaultRowHeight="14.4"/>
  <cols>
    <col min="1" max="1" width="50.44140625" customWidth="1"/>
    <col min="2" max="2" width="12.33203125" customWidth="1"/>
    <col min="3" max="3" width="24.44140625" customWidth="1"/>
    <col min="4" max="5" width="10" bestFit="1" customWidth="1"/>
  </cols>
  <sheetData>
    <row r="1" spans="1:3">
      <c r="A1" s="1" t="s">
        <v>34</v>
      </c>
      <c r="B1" s="2"/>
    </row>
    <row r="2" spans="1:3">
      <c r="A2" s="3">
        <v>45352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412</v>
      </c>
      <c r="B4" s="212">
        <v>2000</v>
      </c>
      <c r="C4" s="9" t="s">
        <v>61</v>
      </c>
    </row>
    <row r="5" spans="1:3">
      <c r="A5" s="19" t="s">
        <v>426</v>
      </c>
      <c r="B5" s="213">
        <v>170</v>
      </c>
      <c r="C5" s="19" t="s">
        <v>247</v>
      </c>
    </row>
    <row r="6" spans="1:3">
      <c r="A6" s="19" t="s">
        <v>447</v>
      </c>
      <c r="B6" s="213">
        <v>460</v>
      </c>
      <c r="C6" s="9" t="s">
        <v>446</v>
      </c>
    </row>
    <row r="7" spans="1:3">
      <c r="A7" s="182" t="s">
        <v>448</v>
      </c>
      <c r="B7" s="213">
        <v>405</v>
      </c>
      <c r="C7" s="17" t="s">
        <v>450</v>
      </c>
    </row>
    <row r="8" spans="1:3">
      <c r="A8" s="19" t="s">
        <v>453</v>
      </c>
      <c r="B8" s="212">
        <v>475</v>
      </c>
      <c r="C8" s="9" t="s">
        <v>452</v>
      </c>
    </row>
    <row r="9" spans="1:3">
      <c r="A9" s="9" t="s">
        <v>454</v>
      </c>
      <c r="B9" s="212">
        <v>120</v>
      </c>
      <c r="C9" s="9" t="s">
        <v>434</v>
      </c>
    </row>
    <row r="10" spans="1:3">
      <c r="A10" s="211"/>
      <c r="B10" s="220">
        <f>SUM(B4:B9)</f>
        <v>3630</v>
      </c>
      <c r="C10" s="9"/>
    </row>
    <row r="11" spans="1:3">
      <c r="A11" s="12"/>
      <c r="B11" s="13"/>
      <c r="C11" s="14"/>
    </row>
    <row r="12" spans="1:3">
      <c r="A12" s="15" t="s">
        <v>4</v>
      </c>
      <c r="B12" s="16"/>
      <c r="C12" s="17"/>
    </row>
    <row r="13" spans="1:3">
      <c r="A13" s="17" t="s">
        <v>413</v>
      </c>
      <c r="B13" s="213">
        <v>2000</v>
      </c>
      <c r="C13" s="17" t="s">
        <v>61</v>
      </c>
    </row>
    <row r="14" spans="1:3">
      <c r="A14" s="17" t="s">
        <v>414</v>
      </c>
      <c r="B14" s="213">
        <v>39.22</v>
      </c>
      <c r="C14" s="17" t="s">
        <v>61</v>
      </c>
    </row>
    <row r="15" spans="1:3">
      <c r="A15" s="17" t="s">
        <v>415</v>
      </c>
      <c r="B15" s="213">
        <v>50.96</v>
      </c>
      <c r="C15" s="17" t="s">
        <v>416</v>
      </c>
    </row>
    <row r="16" spans="1:3">
      <c r="A16" s="17" t="s">
        <v>417</v>
      </c>
      <c r="B16" s="221">
        <v>120</v>
      </c>
      <c r="C16" s="17" t="s">
        <v>434</v>
      </c>
    </row>
    <row r="17" spans="1:6">
      <c r="A17" s="17" t="s">
        <v>418</v>
      </c>
      <c r="B17" s="221">
        <v>475</v>
      </c>
      <c r="C17" s="17" t="s">
        <v>419</v>
      </c>
    </row>
    <row r="18" spans="1:6">
      <c r="A18" s="222" t="s">
        <v>451</v>
      </c>
      <c r="B18" s="223"/>
      <c r="C18" s="224"/>
    </row>
    <row r="19" spans="1:6">
      <c r="A19" s="17" t="s">
        <v>420</v>
      </c>
      <c r="B19" s="221">
        <v>816</v>
      </c>
      <c r="C19" s="17" t="s">
        <v>61</v>
      </c>
    </row>
    <row r="20" spans="1:6">
      <c r="A20" s="19" t="s">
        <v>401</v>
      </c>
      <c r="B20" s="221">
        <v>99.38</v>
      </c>
      <c r="C20" s="9" t="s">
        <v>402</v>
      </c>
    </row>
    <row r="21" spans="1:6">
      <c r="A21" s="17" t="s">
        <v>423</v>
      </c>
      <c r="B21" s="221">
        <v>104.96</v>
      </c>
      <c r="C21" s="17" t="s">
        <v>416</v>
      </c>
    </row>
    <row r="22" spans="1:6">
      <c r="A22" s="17" t="s">
        <v>421</v>
      </c>
      <c r="B22" s="221">
        <v>40</v>
      </c>
      <c r="C22" s="17" t="s">
        <v>61</v>
      </c>
    </row>
    <row r="23" spans="1:6">
      <c r="A23" s="17" t="s">
        <v>422</v>
      </c>
      <c r="B23" s="221">
        <v>148.08000000000001</v>
      </c>
      <c r="C23" s="17" t="s">
        <v>416</v>
      </c>
    </row>
    <row r="24" spans="1:6">
      <c r="A24" s="17" t="s">
        <v>424</v>
      </c>
      <c r="B24" s="221">
        <v>26</v>
      </c>
      <c r="C24" s="17" t="s">
        <v>416</v>
      </c>
    </row>
    <row r="25" spans="1:6">
      <c r="A25" s="17" t="s">
        <v>73</v>
      </c>
      <c r="B25" s="221">
        <v>1226.3399999999999</v>
      </c>
      <c r="C25" s="17" t="s">
        <v>61</v>
      </c>
      <c r="F25" s="218"/>
    </row>
    <row r="26" spans="1:6">
      <c r="A26" s="17" t="s">
        <v>74</v>
      </c>
      <c r="B26" s="221">
        <v>26.4</v>
      </c>
      <c r="C26" s="17" t="s">
        <v>61</v>
      </c>
      <c r="F26" s="218"/>
    </row>
    <row r="27" spans="1:6">
      <c r="A27" s="19" t="s">
        <v>75</v>
      </c>
      <c r="B27" s="221">
        <v>35</v>
      </c>
      <c r="C27" s="9" t="s">
        <v>61</v>
      </c>
    </row>
    <row r="28" spans="1:6">
      <c r="A28" s="19" t="s">
        <v>411</v>
      </c>
      <c r="B28" s="221">
        <v>15.59</v>
      </c>
      <c r="C28" s="9" t="s">
        <v>61</v>
      </c>
    </row>
    <row r="29" spans="1:6">
      <c r="A29" s="19" t="s">
        <v>425</v>
      </c>
      <c r="B29" s="221">
        <v>447.02</v>
      </c>
      <c r="C29" s="9" t="s">
        <v>61</v>
      </c>
    </row>
    <row r="30" spans="1:6">
      <c r="A30" s="19" t="s">
        <v>435</v>
      </c>
      <c r="B30" s="221">
        <v>32.85</v>
      </c>
      <c r="C30" s="9" t="s">
        <v>61</v>
      </c>
    </row>
    <row r="31" spans="1:6">
      <c r="A31" s="19" t="s">
        <v>436</v>
      </c>
      <c r="B31" s="221">
        <v>36</v>
      </c>
      <c r="C31" s="9" t="s">
        <v>61</v>
      </c>
    </row>
    <row r="32" spans="1:6">
      <c r="A32" s="19"/>
      <c r="B32" s="18"/>
      <c r="C32" s="9"/>
    </row>
    <row r="33" spans="1:3">
      <c r="A33" s="179"/>
      <c r="B33" s="219">
        <f>SUM(B13:B31)</f>
        <v>5738.7999999999993</v>
      </c>
      <c r="C33" s="17"/>
    </row>
    <row r="34" spans="1:3">
      <c r="B34" s="205"/>
    </row>
    <row r="35" spans="1:3" ht="15" thickBot="1">
      <c r="A35" s="208" t="s">
        <v>449</v>
      </c>
      <c r="B35" s="206"/>
      <c r="C35" s="22"/>
    </row>
    <row r="36" spans="1:3" ht="15" thickBot="1">
      <c r="A36" s="207" t="s">
        <v>10</v>
      </c>
      <c r="B36" s="24">
        <v>4935.0200000000004</v>
      </c>
      <c r="C36" s="22"/>
    </row>
    <row r="37" spans="1:3" ht="15" thickBot="1">
      <c r="A37" s="25" t="s">
        <v>11</v>
      </c>
      <c r="B37" s="26">
        <v>239.1</v>
      </c>
      <c r="C37" s="22"/>
    </row>
    <row r="38" spans="1:3" ht="15" thickBot="1">
      <c r="A38" s="27" t="s">
        <v>12</v>
      </c>
      <c r="B38" s="28">
        <f>SUM(B36:B37)</f>
        <v>5174.1200000000008</v>
      </c>
      <c r="C38" s="22"/>
    </row>
    <row r="39" spans="1:3" ht="15" thickBot="1">
      <c r="A39" s="27"/>
      <c r="B39" s="57"/>
      <c r="C39" s="22"/>
    </row>
    <row r="40" spans="1:3" ht="15" thickBot="1">
      <c r="A40" s="29" t="s">
        <v>337</v>
      </c>
      <c r="C40" s="22"/>
    </row>
    <row r="41" spans="1:3" ht="15" thickBot="1">
      <c r="A41" s="30" t="s">
        <v>13</v>
      </c>
      <c r="B41" s="31">
        <v>99785.84</v>
      </c>
      <c r="C41" s="22"/>
    </row>
    <row r="42" spans="1:3" ht="15" thickBot="1">
      <c r="A42" s="32"/>
      <c r="B42" s="33"/>
      <c r="C42" s="34"/>
    </row>
    <row r="43" spans="1:3">
      <c r="A43" s="35" t="s">
        <v>14</v>
      </c>
      <c r="B43" s="36"/>
      <c r="C43" s="34"/>
    </row>
    <row r="44" spans="1:3">
      <c r="A44" s="37" t="s">
        <v>15</v>
      </c>
      <c r="B44" s="38">
        <v>754.26</v>
      </c>
      <c r="C44" s="34"/>
    </row>
    <row r="45" spans="1:3">
      <c r="A45" s="39" t="s">
        <v>16</v>
      </c>
      <c r="B45" s="40">
        <v>12482.69</v>
      </c>
      <c r="C45" s="34"/>
    </row>
    <row r="46" spans="1:3">
      <c r="A46" s="39" t="s">
        <v>17</v>
      </c>
      <c r="B46" s="40">
        <v>10265.98</v>
      </c>
      <c r="C46" s="34"/>
    </row>
    <row r="47" spans="1:3">
      <c r="A47" s="37" t="s">
        <v>18</v>
      </c>
      <c r="B47" s="41">
        <v>757.5</v>
      </c>
      <c r="C47" s="42"/>
    </row>
    <row r="48" spans="1:3">
      <c r="A48" s="39" t="s">
        <v>19</v>
      </c>
      <c r="B48" s="43">
        <v>533.09</v>
      </c>
      <c r="C48" s="42"/>
    </row>
    <row r="49" spans="1:6">
      <c r="A49" s="37" t="s">
        <v>20</v>
      </c>
      <c r="B49" s="43">
        <v>531.34</v>
      </c>
      <c r="C49" s="42"/>
    </row>
    <row r="50" spans="1:6">
      <c r="A50" s="37" t="s">
        <v>21</v>
      </c>
      <c r="B50" s="133">
        <v>3964.58</v>
      </c>
      <c r="C50" s="270" t="s">
        <v>250</v>
      </c>
      <c r="D50" s="271"/>
      <c r="E50" s="271"/>
    </row>
    <row r="51" spans="1:6">
      <c r="A51" s="37" t="s">
        <v>22</v>
      </c>
      <c r="B51" s="43">
        <v>54.72</v>
      </c>
      <c r="C51" s="42"/>
    </row>
    <row r="52" spans="1:6">
      <c r="A52" s="37" t="s">
        <v>24</v>
      </c>
      <c r="B52" s="43">
        <v>233.9</v>
      </c>
      <c r="C52" s="176"/>
    </row>
    <row r="53" spans="1:6">
      <c r="A53" s="37" t="s">
        <v>26</v>
      </c>
      <c r="B53" s="43">
        <v>616</v>
      </c>
      <c r="C53" s="42"/>
      <c r="D53" s="2"/>
      <c r="F53" s="141"/>
    </row>
    <row r="54" spans="1:6">
      <c r="A54" s="37" t="s">
        <v>27</v>
      </c>
      <c r="B54" s="43">
        <v>115.45</v>
      </c>
      <c r="C54" s="42"/>
      <c r="D54" s="141"/>
      <c r="F54" s="2"/>
    </row>
    <row r="55" spans="1:6">
      <c r="A55" s="37" t="s">
        <v>28</v>
      </c>
      <c r="B55" s="43">
        <v>2479.84</v>
      </c>
      <c r="C55" s="42"/>
      <c r="D55" s="141"/>
    </row>
    <row r="56" spans="1:6">
      <c r="A56" s="37" t="s">
        <v>30</v>
      </c>
      <c r="B56" s="44">
        <v>182.28</v>
      </c>
      <c r="C56" s="42"/>
      <c r="D56" s="141"/>
    </row>
    <row r="57" spans="1:6">
      <c r="A57" s="37" t="s">
        <v>427</v>
      </c>
      <c r="B57" s="44">
        <v>240</v>
      </c>
      <c r="C57" s="42"/>
      <c r="D57" s="141"/>
      <c r="E57" s="141"/>
    </row>
    <row r="58" spans="1:6">
      <c r="A58" s="170" t="s">
        <v>428</v>
      </c>
      <c r="B58" s="43">
        <v>950</v>
      </c>
      <c r="C58" s="42"/>
      <c r="D58" s="141"/>
      <c r="E58" s="141"/>
    </row>
    <row r="59" spans="1:6">
      <c r="A59" s="170" t="s">
        <v>241</v>
      </c>
      <c r="B59" s="45">
        <v>3000</v>
      </c>
      <c r="C59" s="42"/>
      <c r="D59" s="141"/>
    </row>
    <row r="60" spans="1:6">
      <c r="A60" s="19" t="s">
        <v>31</v>
      </c>
      <c r="B60" s="145">
        <v>427.32</v>
      </c>
      <c r="C60" s="268"/>
      <c r="D60" s="269"/>
      <c r="E60" s="269"/>
      <c r="F60" s="272"/>
    </row>
    <row r="61" spans="1:6" ht="15" thickBot="1">
      <c r="A61" s="19" t="s">
        <v>317</v>
      </c>
      <c r="B61" s="144">
        <v>209.25</v>
      </c>
      <c r="C61" s="143"/>
      <c r="D61" s="143"/>
      <c r="E61" s="143"/>
      <c r="F61" s="143"/>
    </row>
    <row r="62" spans="1:6" ht="15" thickBot="1">
      <c r="A62" s="19" t="s">
        <v>387</v>
      </c>
      <c r="B62" s="177">
        <v>123.54</v>
      </c>
      <c r="C62" s="143"/>
      <c r="D62" s="143"/>
      <c r="E62" s="143"/>
      <c r="F62" s="143"/>
    </row>
    <row r="63" spans="1:6" ht="15" thickBot="1">
      <c r="A63" s="47" t="s">
        <v>33</v>
      </c>
      <c r="B63" s="48">
        <v>29992.58</v>
      </c>
      <c r="C63" s="42"/>
    </row>
    <row r="64" spans="1:6">
      <c r="A64" s="47"/>
      <c r="B64" s="49"/>
      <c r="C64" s="42"/>
    </row>
    <row r="65" spans="1:4">
      <c r="A65" s="1" t="s">
        <v>437</v>
      </c>
      <c r="C65" s="2"/>
    </row>
    <row r="66" spans="1:4">
      <c r="A66" s="1" t="s">
        <v>429</v>
      </c>
    </row>
    <row r="68" spans="1:4">
      <c r="D68" t="s">
        <v>336</v>
      </c>
    </row>
    <row r="69" spans="1:4">
      <c r="A69" s="204" t="s">
        <v>385</v>
      </c>
      <c r="B69" s="7"/>
      <c r="C69" s="179"/>
    </row>
    <row r="70" spans="1:4">
      <c r="A70" s="180" t="s">
        <v>431</v>
      </c>
      <c r="C70" s="55"/>
    </row>
    <row r="71" spans="1:4">
      <c r="A71" s="180" t="s">
        <v>432</v>
      </c>
      <c r="C71" s="55"/>
    </row>
    <row r="72" spans="1:4">
      <c r="A72" s="180" t="s">
        <v>433</v>
      </c>
      <c r="C72" s="55"/>
    </row>
    <row r="73" spans="1:4">
      <c r="A73" s="180" t="s">
        <v>445</v>
      </c>
      <c r="C73" s="55"/>
    </row>
    <row r="74" spans="1:4">
      <c r="A74" s="181" t="s">
        <v>430</v>
      </c>
      <c r="B74" s="182"/>
      <c r="C74" s="9"/>
    </row>
  </sheetData>
  <mergeCells count="2">
    <mergeCell ref="C50:E50"/>
    <mergeCell ref="C60:F6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DA35-9A59-4505-8FD0-6DF754D87268}">
  <dimension ref="A1:H167"/>
  <sheetViews>
    <sheetView workbookViewId="0">
      <selection activeCell="K18" sqref="K18"/>
    </sheetView>
  </sheetViews>
  <sheetFormatPr defaultRowHeight="14.4"/>
  <cols>
    <col min="1" max="1" width="22.6640625" customWidth="1"/>
    <col min="2" max="2" width="10.44140625" customWidth="1"/>
    <col min="3" max="3" width="10.6640625" customWidth="1"/>
    <col min="4" max="4" width="9.6640625" customWidth="1"/>
    <col min="5" max="5" width="10.6640625" customWidth="1"/>
    <col min="6" max="6" width="1.33203125" customWidth="1"/>
    <col min="7" max="7" width="9.5546875" customWidth="1"/>
    <col min="8" max="8" width="12" customWidth="1"/>
  </cols>
  <sheetData>
    <row r="1" spans="1:8" ht="15" thickBot="1">
      <c r="A1" s="58" t="s">
        <v>438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449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/>
      <c r="H3" s="69"/>
    </row>
    <row r="4" spans="1:8">
      <c r="A4" s="66" t="s">
        <v>31</v>
      </c>
      <c r="B4" s="61">
        <v>623.49</v>
      </c>
      <c r="C4" s="61"/>
      <c r="D4" s="61"/>
      <c r="E4" s="62"/>
      <c r="F4" s="63"/>
      <c r="G4" s="148"/>
      <c r="H4" s="69"/>
    </row>
    <row r="5" spans="1:8">
      <c r="A5" s="66" t="s">
        <v>331</v>
      </c>
      <c r="B5" s="146">
        <v>1000</v>
      </c>
      <c r="C5" s="61"/>
      <c r="D5" s="61"/>
      <c r="E5" s="67"/>
      <c r="F5" s="63"/>
      <c r="G5" s="68" t="s">
        <v>83</v>
      </c>
      <c r="H5" s="71">
        <v>4935.0200000000004</v>
      </c>
    </row>
    <row r="6" spans="1:8" ht="15" thickBot="1">
      <c r="A6" s="66" t="s">
        <v>399</v>
      </c>
      <c r="B6" s="61">
        <v>300</v>
      </c>
      <c r="C6" s="61"/>
      <c r="D6" s="61"/>
      <c r="E6" s="67"/>
      <c r="F6" s="63"/>
      <c r="G6" s="149" t="s">
        <v>85</v>
      </c>
      <c r="H6" s="150">
        <f>SUM(H45+H61)</f>
        <v>3481.8</v>
      </c>
    </row>
    <row r="7" spans="1:8" ht="15" thickBot="1">
      <c r="A7" s="66" t="s">
        <v>84</v>
      </c>
      <c r="B7" s="61"/>
      <c r="C7" s="61"/>
      <c r="D7" s="61"/>
      <c r="E7" s="67"/>
      <c r="F7" s="63"/>
      <c r="G7" s="151" t="s">
        <v>87</v>
      </c>
      <c r="H7" s="217">
        <f>SUM(H37)</f>
        <v>170</v>
      </c>
    </row>
    <row r="8" spans="1:8">
      <c r="A8" s="66" t="s">
        <v>86</v>
      </c>
      <c r="B8" s="61">
        <v>573</v>
      </c>
      <c r="C8" s="61"/>
      <c r="D8" s="61"/>
      <c r="E8" s="67"/>
      <c r="F8" s="63"/>
      <c r="G8" s="153"/>
      <c r="H8" s="71">
        <f>SUM(H5-H6+H7)</f>
        <v>1623.2200000000003</v>
      </c>
    </row>
    <row r="9" spans="1:8">
      <c r="A9" s="66" t="s">
        <v>88</v>
      </c>
      <c r="B9" s="61">
        <v>600</v>
      </c>
      <c r="C9" s="61"/>
      <c r="D9" s="61"/>
      <c r="E9" s="67"/>
      <c r="F9" s="63"/>
      <c r="G9" s="77"/>
      <c r="H9" s="78"/>
    </row>
    <row r="10" spans="1:8">
      <c r="A10" s="66" t="s">
        <v>89</v>
      </c>
      <c r="B10" s="61"/>
      <c r="C10" s="61"/>
      <c r="D10" s="61"/>
      <c r="E10" s="67"/>
      <c r="F10" s="63"/>
      <c r="G10" s="68" t="s">
        <v>91</v>
      </c>
      <c r="H10" s="71">
        <v>239.1</v>
      </c>
    </row>
    <row r="11" spans="1:8">
      <c r="A11" s="66" t="s">
        <v>90</v>
      </c>
      <c r="B11" s="61">
        <v>23.03</v>
      </c>
      <c r="C11" s="61"/>
      <c r="D11" s="61"/>
      <c r="E11" s="67"/>
      <c r="F11" s="63"/>
      <c r="G11" s="68"/>
      <c r="H11" s="71"/>
    </row>
    <row r="12" spans="1:8">
      <c r="A12" s="66" t="s">
        <v>92</v>
      </c>
      <c r="B12" s="61"/>
      <c r="C12" s="61"/>
      <c r="D12" s="61"/>
      <c r="E12" s="67"/>
      <c r="F12" s="63"/>
      <c r="G12" s="68"/>
      <c r="H12" s="71"/>
    </row>
    <row r="13" spans="1:8">
      <c r="A13" s="66" t="s">
        <v>215</v>
      </c>
      <c r="B13" s="61">
        <v>604.38</v>
      </c>
      <c r="C13" s="61"/>
      <c r="D13" s="61"/>
      <c r="E13" s="67"/>
      <c r="F13" s="63"/>
      <c r="G13" s="68" t="s">
        <v>94</v>
      </c>
      <c r="H13" s="71">
        <v>99785.84</v>
      </c>
    </row>
    <row r="14" spans="1:8">
      <c r="A14" s="66" t="s">
        <v>93</v>
      </c>
      <c r="B14" s="61"/>
      <c r="C14" s="61"/>
      <c r="D14" s="61"/>
      <c r="E14" s="67"/>
      <c r="F14" s="63"/>
      <c r="G14" s="68" t="s">
        <v>338</v>
      </c>
      <c r="H14" s="71"/>
    </row>
    <row r="15" spans="1:8">
      <c r="A15" s="66" t="s">
        <v>15</v>
      </c>
      <c r="B15" s="61"/>
      <c r="C15" s="61"/>
      <c r="D15" s="61"/>
      <c r="E15" s="67"/>
      <c r="F15" s="63"/>
      <c r="G15" s="154"/>
      <c r="H15" s="71"/>
    </row>
    <row r="16" spans="1:8" ht="15" thickBot="1">
      <c r="A16" s="66" t="s">
        <v>96</v>
      </c>
      <c r="B16" s="61">
        <v>200</v>
      </c>
      <c r="C16" s="61"/>
      <c r="D16" s="61"/>
      <c r="E16" s="67"/>
      <c r="F16" s="63"/>
      <c r="G16" s="155" t="s">
        <v>98</v>
      </c>
      <c r="H16" s="215">
        <f>SUM(H8+H10+H13)</f>
        <v>101648.16</v>
      </c>
    </row>
    <row r="17" spans="1:8">
      <c r="A17" s="66" t="s">
        <v>97</v>
      </c>
      <c r="B17" s="61"/>
      <c r="C17" s="61"/>
      <c r="D17" s="61"/>
      <c r="E17" s="67"/>
      <c r="F17" s="63"/>
    </row>
    <row r="18" spans="1:8">
      <c r="A18" s="66" t="s">
        <v>99</v>
      </c>
      <c r="B18" s="61"/>
      <c r="C18" s="61"/>
      <c r="D18" s="61"/>
      <c r="E18" s="67"/>
      <c r="F18" s="63"/>
      <c r="G18" s="66"/>
      <c r="H18" s="216"/>
    </row>
    <row r="19" spans="1:8">
      <c r="A19" s="66" t="s">
        <v>100</v>
      </c>
      <c r="B19" s="61"/>
      <c r="C19" s="61"/>
      <c r="D19" s="61"/>
      <c r="E19" s="67"/>
      <c r="F19" s="63"/>
    </row>
    <row r="20" spans="1:8">
      <c r="A20" s="66" t="s">
        <v>101</v>
      </c>
      <c r="B20" s="61">
        <v>1925.87</v>
      </c>
      <c r="C20" s="61"/>
      <c r="D20" s="61"/>
      <c r="E20" s="67"/>
      <c r="F20" s="63"/>
      <c r="G20" s="66" t="s">
        <v>102</v>
      </c>
      <c r="H20" s="157">
        <v>106333.12</v>
      </c>
    </row>
    <row r="21" spans="1:8">
      <c r="A21" s="66" t="s">
        <v>103</v>
      </c>
      <c r="B21" s="61"/>
      <c r="C21" s="61"/>
      <c r="D21" s="61"/>
      <c r="E21" s="67"/>
      <c r="F21" s="63"/>
      <c r="G21" s="83"/>
      <c r="H21" s="83"/>
    </row>
    <row r="22" spans="1:8">
      <c r="A22" s="66" t="s">
        <v>104</v>
      </c>
      <c r="B22" s="61">
        <v>86.32</v>
      </c>
      <c r="C22" s="61"/>
      <c r="D22" s="61"/>
      <c r="E22" s="67"/>
      <c r="F22" s="63"/>
      <c r="G22" s="84" t="s">
        <v>105</v>
      </c>
      <c r="H22" s="85"/>
    </row>
    <row r="23" spans="1:8">
      <c r="A23" s="66" t="s">
        <v>442</v>
      </c>
      <c r="B23" s="61">
        <v>120</v>
      </c>
      <c r="C23" s="61"/>
      <c r="D23" s="61"/>
      <c r="E23" s="67"/>
      <c r="F23" s="63"/>
      <c r="G23" s="84" t="s">
        <v>107</v>
      </c>
      <c r="H23" s="85">
        <f>SUM(B38)</f>
        <v>78224.11</v>
      </c>
    </row>
    <row r="24" spans="1:8">
      <c r="A24" s="66" t="s">
        <v>443</v>
      </c>
      <c r="B24" s="61">
        <v>475</v>
      </c>
      <c r="C24" s="61"/>
      <c r="D24" s="61"/>
      <c r="E24" s="67"/>
      <c r="F24" s="63"/>
      <c r="G24" s="66" t="s">
        <v>109</v>
      </c>
      <c r="H24" s="86">
        <v>2000</v>
      </c>
    </row>
    <row r="25" spans="1:8">
      <c r="A25" s="66" t="s">
        <v>110</v>
      </c>
      <c r="B25" s="61">
        <v>405</v>
      </c>
      <c r="C25" s="61"/>
      <c r="D25" s="61"/>
      <c r="E25" s="67"/>
      <c r="F25" s="63"/>
      <c r="G25" s="87"/>
      <c r="H25" s="88">
        <f>SUM(H23-H24)</f>
        <v>76224.11</v>
      </c>
    </row>
    <row r="26" spans="1:8">
      <c r="A26" s="66" t="s">
        <v>111</v>
      </c>
      <c r="B26" s="61">
        <v>460</v>
      </c>
      <c r="C26" s="61"/>
      <c r="D26" s="61"/>
      <c r="E26" s="67"/>
      <c r="F26" s="63"/>
      <c r="G26" s="87"/>
      <c r="H26" s="89"/>
    </row>
    <row r="27" spans="1:8">
      <c r="A27" s="66" t="s">
        <v>112</v>
      </c>
      <c r="B27" s="61"/>
      <c r="C27" s="61"/>
      <c r="D27" s="61"/>
      <c r="E27" s="67"/>
      <c r="F27" s="63"/>
      <c r="G27" s="90" t="s">
        <v>113</v>
      </c>
      <c r="H27" s="90"/>
    </row>
    <row r="28" spans="1:8">
      <c r="A28" s="66" t="s">
        <v>3</v>
      </c>
      <c r="B28" s="61"/>
      <c r="C28" s="61"/>
      <c r="D28" s="61"/>
      <c r="E28" s="67"/>
      <c r="F28" s="63"/>
      <c r="G28" s="90" t="s">
        <v>114</v>
      </c>
      <c r="H28" s="91">
        <f>SUM(B167)</f>
        <v>82909.070000000007</v>
      </c>
    </row>
    <row r="29" spans="1:8">
      <c r="A29" s="66" t="s">
        <v>115</v>
      </c>
      <c r="B29" s="61"/>
      <c r="C29" s="61"/>
      <c r="D29" s="61"/>
      <c r="E29" s="67"/>
      <c r="F29" s="63"/>
      <c r="G29" s="66" t="s">
        <v>109</v>
      </c>
      <c r="H29" s="86">
        <v>2000</v>
      </c>
    </row>
    <row r="30" spans="1:8">
      <c r="A30" s="66" t="s">
        <v>116</v>
      </c>
      <c r="B30" s="61"/>
      <c r="C30" s="61"/>
      <c r="D30" s="61"/>
      <c r="E30" s="67"/>
      <c r="F30" s="63"/>
      <c r="G30" s="87"/>
      <c r="H30" s="88">
        <f>SUM(H28)-H29</f>
        <v>80909.070000000007</v>
      </c>
    </row>
    <row r="31" spans="1:8">
      <c r="A31" s="66" t="s">
        <v>117</v>
      </c>
      <c r="B31" s="61">
        <v>1420</v>
      </c>
      <c r="C31" s="61"/>
      <c r="D31" s="61"/>
      <c r="E31" s="67"/>
      <c r="F31" s="63"/>
      <c r="G31" s="87"/>
      <c r="H31" s="87"/>
    </row>
    <row r="32" spans="1:8">
      <c r="A32" s="92" t="s">
        <v>118</v>
      </c>
      <c r="B32" s="93">
        <f>SUM(B3:B31)</f>
        <v>15564.11</v>
      </c>
      <c r="C32" s="61"/>
      <c r="D32" s="61"/>
      <c r="E32" s="94"/>
      <c r="F32" s="63"/>
      <c r="G32" s="95" t="s">
        <v>119</v>
      </c>
      <c r="H32" s="158">
        <f>SUM(H20+H25-H30)</f>
        <v>101648.15999999997</v>
      </c>
    </row>
    <row r="33" spans="1:8">
      <c r="A33" s="92" t="s">
        <v>120</v>
      </c>
      <c r="B33" s="97"/>
      <c r="C33" s="61"/>
      <c r="D33" s="61"/>
      <c r="E33" s="67"/>
      <c r="F33" s="63"/>
      <c r="G33" s="87"/>
      <c r="H33" s="98" t="s">
        <v>121</v>
      </c>
    </row>
    <row r="34" spans="1:8">
      <c r="A34" s="66" t="s">
        <v>122</v>
      </c>
      <c r="B34" s="61">
        <v>20330</v>
      </c>
      <c r="C34" s="61"/>
      <c r="D34" s="61"/>
      <c r="E34" s="99"/>
      <c r="F34" s="63"/>
      <c r="G34" s="87"/>
      <c r="H34" s="87"/>
    </row>
    <row r="35" spans="1:8">
      <c r="A35" s="66" t="s">
        <v>123</v>
      </c>
      <c r="B35" s="61">
        <v>20330</v>
      </c>
      <c r="C35" s="61"/>
      <c r="D35" s="61"/>
      <c r="E35" s="100"/>
      <c r="F35" s="63"/>
      <c r="G35" s="113" t="s">
        <v>398</v>
      </c>
      <c r="H35" s="131"/>
    </row>
    <row r="36" spans="1:8">
      <c r="A36" s="66" t="s">
        <v>124</v>
      </c>
      <c r="B36" s="61">
        <v>2000</v>
      </c>
      <c r="C36" s="61"/>
      <c r="D36" s="61"/>
      <c r="E36" s="100"/>
      <c r="F36" s="63"/>
      <c r="G36" s="113" t="s">
        <v>439</v>
      </c>
      <c r="H36" s="110">
        <v>170</v>
      </c>
    </row>
    <row r="37" spans="1:8">
      <c r="A37" s="66" t="s">
        <v>335</v>
      </c>
      <c r="B37" s="61">
        <v>20000</v>
      </c>
      <c r="C37" s="61"/>
      <c r="D37" s="61"/>
      <c r="E37" s="100"/>
      <c r="F37" s="63"/>
      <c r="G37" s="113"/>
      <c r="H37" s="191">
        <f>SUM(H36)</f>
        <v>170</v>
      </c>
    </row>
    <row r="38" spans="1:8">
      <c r="A38" s="92" t="s">
        <v>107</v>
      </c>
      <c r="B38" s="93">
        <f>SUM(B32:B37)</f>
        <v>78224.11</v>
      </c>
      <c r="C38" s="61"/>
      <c r="D38" s="61"/>
      <c r="E38" s="100"/>
      <c r="F38" s="63"/>
      <c r="G38" s="113"/>
      <c r="H38" s="121"/>
    </row>
    <row r="39" spans="1:8">
      <c r="A39" s="66"/>
      <c r="B39" s="61"/>
      <c r="C39" s="61"/>
      <c r="D39" s="61"/>
      <c r="E39" s="100"/>
      <c r="F39" s="63"/>
      <c r="G39" s="87"/>
      <c r="H39" s="89"/>
    </row>
    <row r="40" spans="1:8">
      <c r="A40" s="60" t="s">
        <v>126</v>
      </c>
      <c r="B40" s="61"/>
      <c r="C40" s="61"/>
      <c r="D40" s="61"/>
      <c r="E40" s="103"/>
      <c r="F40" s="63"/>
    </row>
    <row r="41" spans="1:8">
      <c r="A41" s="81" t="s">
        <v>127</v>
      </c>
      <c r="B41" s="104"/>
      <c r="C41" s="104"/>
      <c r="D41" s="104"/>
      <c r="E41" s="103"/>
      <c r="F41" s="63"/>
      <c r="G41" s="173" t="s">
        <v>129</v>
      </c>
    </row>
    <row r="42" spans="1:8">
      <c r="A42" s="66" t="s">
        <v>128</v>
      </c>
      <c r="B42" s="61">
        <v>355.14</v>
      </c>
      <c r="C42" s="61">
        <v>355.14</v>
      </c>
      <c r="D42" s="61"/>
      <c r="E42" s="67">
        <v>750</v>
      </c>
      <c r="F42" s="63"/>
      <c r="G42" s="108">
        <v>2271</v>
      </c>
      <c r="H42" s="137">
        <v>225</v>
      </c>
    </row>
    <row r="43" spans="1:8">
      <c r="A43" s="66" t="s">
        <v>130</v>
      </c>
      <c r="B43" s="61">
        <v>14538.95</v>
      </c>
      <c r="C43" s="61">
        <v>14538.95</v>
      </c>
      <c r="D43" s="61"/>
      <c r="E43" s="67">
        <v>14500</v>
      </c>
      <c r="F43" s="63"/>
      <c r="G43" s="163">
        <v>2288</v>
      </c>
      <c r="H43" s="164">
        <v>33</v>
      </c>
    </row>
    <row r="44" spans="1:8">
      <c r="A44" s="66" t="s">
        <v>131</v>
      </c>
      <c r="B44" s="61">
        <v>420</v>
      </c>
      <c r="C44" s="61">
        <v>420</v>
      </c>
      <c r="D44" s="61"/>
      <c r="E44" s="67">
        <v>420</v>
      </c>
      <c r="F44" s="63"/>
      <c r="G44" s="113">
        <v>2296</v>
      </c>
      <c r="H44" s="109">
        <v>80</v>
      </c>
    </row>
    <row r="45" spans="1:8">
      <c r="A45" s="66" t="s">
        <v>132</v>
      </c>
      <c r="B45" s="61">
        <v>69.599999999999994</v>
      </c>
      <c r="C45" s="61">
        <v>58</v>
      </c>
      <c r="D45" s="61">
        <v>11.6</v>
      </c>
      <c r="E45" s="67">
        <v>150</v>
      </c>
      <c r="F45" s="63"/>
      <c r="G45" s="175"/>
      <c r="H45" s="214">
        <f>SUM(H42:H44)</f>
        <v>338</v>
      </c>
    </row>
    <row r="46" spans="1:8">
      <c r="A46" s="66"/>
      <c r="B46" s="61"/>
      <c r="C46" s="61"/>
      <c r="D46" s="61"/>
      <c r="E46" s="67"/>
      <c r="F46" s="63"/>
    </row>
    <row r="47" spans="1:8">
      <c r="A47" s="81" t="s">
        <v>133</v>
      </c>
      <c r="B47" s="61"/>
      <c r="C47" s="61"/>
      <c r="D47" s="61"/>
      <c r="E47" s="67"/>
      <c r="F47" s="63"/>
      <c r="G47" s="113" t="s">
        <v>440</v>
      </c>
      <c r="H47" s="109"/>
    </row>
    <row r="48" spans="1:8">
      <c r="A48" s="66" t="s">
        <v>134</v>
      </c>
      <c r="B48" s="61">
        <v>133.19999999999999</v>
      </c>
      <c r="C48" s="61">
        <v>133.19999999999999</v>
      </c>
      <c r="D48" s="61"/>
      <c r="E48" s="67">
        <v>300</v>
      </c>
      <c r="F48" s="63"/>
      <c r="G48" s="130">
        <v>2312</v>
      </c>
      <c r="H48" s="109">
        <v>39.22</v>
      </c>
    </row>
    <row r="49" spans="1:8">
      <c r="A49" s="66" t="s">
        <v>136</v>
      </c>
      <c r="B49" s="61">
        <v>698.02</v>
      </c>
      <c r="C49" s="61">
        <v>581.67999999999995</v>
      </c>
      <c r="D49" s="61">
        <v>116.34</v>
      </c>
      <c r="E49" s="67">
        <v>400</v>
      </c>
      <c r="F49" s="63"/>
      <c r="G49" s="210">
        <v>2313</v>
      </c>
      <c r="H49" s="109">
        <v>50.96</v>
      </c>
    </row>
    <row r="50" spans="1:8">
      <c r="A50" s="66" t="s">
        <v>218</v>
      </c>
      <c r="B50" s="61">
        <v>240</v>
      </c>
      <c r="C50" s="61">
        <v>200</v>
      </c>
      <c r="D50" s="61">
        <v>40</v>
      </c>
      <c r="E50" s="67"/>
      <c r="F50" s="63"/>
      <c r="G50" s="210">
        <v>2314</v>
      </c>
      <c r="H50" s="109">
        <v>816</v>
      </c>
    </row>
    <row r="51" spans="1:8">
      <c r="A51" s="66"/>
      <c r="B51" s="61"/>
      <c r="C51" s="61"/>
      <c r="D51" s="61"/>
      <c r="E51" s="67"/>
      <c r="F51" s="63"/>
      <c r="G51" s="210">
        <v>2315</v>
      </c>
      <c r="H51" s="109">
        <v>99.38</v>
      </c>
    </row>
    <row r="52" spans="1:8">
      <c r="A52" s="66"/>
      <c r="B52" s="61"/>
      <c r="C52" s="61"/>
      <c r="D52" s="61"/>
      <c r="E52" s="67"/>
      <c r="F52" s="63"/>
      <c r="G52" s="210">
        <v>2316</v>
      </c>
      <c r="H52" s="110">
        <v>104.96</v>
      </c>
    </row>
    <row r="53" spans="1:8">
      <c r="A53" s="81" t="s">
        <v>137</v>
      </c>
      <c r="B53" s="61"/>
      <c r="C53" s="61"/>
      <c r="D53" s="61"/>
      <c r="E53" s="67"/>
      <c r="F53" s="63"/>
      <c r="G53" s="130">
        <v>2317</v>
      </c>
      <c r="H53" s="109">
        <v>40</v>
      </c>
    </row>
    <row r="54" spans="1:8">
      <c r="A54" s="66" t="s">
        <v>138</v>
      </c>
      <c r="B54" s="61">
        <v>150</v>
      </c>
      <c r="C54" s="61">
        <v>150</v>
      </c>
      <c r="D54" s="61"/>
      <c r="E54" s="67">
        <v>175</v>
      </c>
      <c r="F54" s="63"/>
      <c r="G54" s="130">
        <v>2318</v>
      </c>
      <c r="H54" s="109">
        <v>148.08000000000001</v>
      </c>
    </row>
    <row r="55" spans="1:8">
      <c r="A55" s="66" t="s">
        <v>139</v>
      </c>
      <c r="B55" s="61">
        <v>378</v>
      </c>
      <c r="C55" s="61">
        <v>315</v>
      </c>
      <c r="D55" s="61">
        <v>63</v>
      </c>
      <c r="E55" s="67">
        <v>260</v>
      </c>
      <c r="F55" s="63"/>
      <c r="G55" s="130">
        <v>2319</v>
      </c>
      <c r="H55" s="109">
        <v>26</v>
      </c>
    </row>
    <row r="56" spans="1:8">
      <c r="A56" s="66"/>
      <c r="B56" s="61"/>
      <c r="C56" s="61"/>
      <c r="D56" s="61"/>
      <c r="E56" s="67"/>
      <c r="F56" s="63"/>
      <c r="G56" s="130">
        <v>2320</v>
      </c>
      <c r="H56" s="109">
        <v>1287.74</v>
      </c>
    </row>
    <row r="57" spans="1:8">
      <c r="A57" s="81" t="s">
        <v>140</v>
      </c>
      <c r="B57" s="61"/>
      <c r="C57" s="61"/>
      <c r="D57" s="61"/>
      <c r="E57" s="67"/>
      <c r="F57" s="63"/>
      <c r="G57" s="130">
        <v>2321</v>
      </c>
      <c r="H57" s="109">
        <v>15.59</v>
      </c>
    </row>
    <row r="58" spans="1:8">
      <c r="A58" s="66" t="s">
        <v>141</v>
      </c>
      <c r="B58" s="61">
        <v>1742.47</v>
      </c>
      <c r="C58" s="61">
        <v>1742.47</v>
      </c>
      <c r="D58" s="61"/>
      <c r="E58" s="67">
        <v>1750</v>
      </c>
      <c r="F58" s="63"/>
      <c r="G58" s="130">
        <v>2322</v>
      </c>
      <c r="H58" s="109">
        <v>447.02</v>
      </c>
    </row>
    <row r="59" spans="1:8">
      <c r="A59" s="66" t="s">
        <v>142</v>
      </c>
      <c r="B59" s="61">
        <v>499.2</v>
      </c>
      <c r="C59" s="61">
        <v>499.2</v>
      </c>
      <c r="D59" s="61"/>
      <c r="E59" s="67">
        <v>600</v>
      </c>
      <c r="F59" s="63"/>
      <c r="G59" s="130">
        <v>2323</v>
      </c>
      <c r="H59" s="109">
        <v>32.85</v>
      </c>
    </row>
    <row r="60" spans="1:8">
      <c r="A60" s="66" t="s">
        <v>143</v>
      </c>
      <c r="B60" s="61"/>
      <c r="C60" s="61"/>
      <c r="D60" s="61"/>
      <c r="E60" s="67">
        <v>500</v>
      </c>
      <c r="F60" s="63"/>
      <c r="G60" s="130">
        <v>2324</v>
      </c>
      <c r="H60" s="109">
        <v>36</v>
      </c>
    </row>
    <row r="61" spans="1:8">
      <c r="A61" s="66" t="s">
        <v>334</v>
      </c>
      <c r="B61" s="61">
        <v>105</v>
      </c>
      <c r="C61" s="61">
        <v>105</v>
      </c>
      <c r="D61" s="61"/>
      <c r="E61" s="67">
        <v>180</v>
      </c>
      <c r="F61" s="63"/>
      <c r="G61" s="209"/>
      <c r="H61" s="119">
        <f>SUM(H47:H60)</f>
        <v>3143.8</v>
      </c>
    </row>
    <row r="62" spans="1:8">
      <c r="A62" s="66" t="s">
        <v>333</v>
      </c>
      <c r="B62" s="61">
        <v>50</v>
      </c>
      <c r="C62" s="61">
        <v>50</v>
      </c>
      <c r="D62" s="61"/>
      <c r="E62" s="67"/>
      <c r="F62" s="63"/>
    </row>
    <row r="63" spans="1:8">
      <c r="A63" s="66" t="s">
        <v>145</v>
      </c>
      <c r="B63" s="61"/>
      <c r="C63" s="61"/>
      <c r="D63" s="61"/>
      <c r="E63" s="67"/>
      <c r="F63" s="63"/>
    </row>
    <row r="64" spans="1:8">
      <c r="A64" s="66" t="s">
        <v>146</v>
      </c>
      <c r="B64" s="61"/>
      <c r="C64" s="61"/>
      <c r="D64" s="61"/>
      <c r="E64" s="67">
        <v>140</v>
      </c>
      <c r="F64" s="63"/>
    </row>
    <row r="65" spans="1:6">
      <c r="A65" s="66" t="s">
        <v>147</v>
      </c>
      <c r="B65" s="61"/>
      <c r="C65" s="61"/>
      <c r="D65" s="61"/>
      <c r="E65" s="67">
        <v>200</v>
      </c>
      <c r="F65" s="63"/>
    </row>
    <row r="66" spans="1:6">
      <c r="A66" s="66"/>
      <c r="B66" s="61"/>
      <c r="C66" s="61"/>
      <c r="D66" s="61"/>
      <c r="E66" s="67"/>
      <c r="F66" s="63"/>
    </row>
    <row r="67" spans="1:6">
      <c r="A67" s="81" t="s">
        <v>148</v>
      </c>
      <c r="B67" s="61"/>
      <c r="C67" s="61"/>
      <c r="D67" s="61"/>
      <c r="E67" s="67"/>
      <c r="F67" s="63"/>
    </row>
    <row r="68" spans="1:6">
      <c r="A68" s="66" t="s">
        <v>149</v>
      </c>
      <c r="B68" s="61">
        <v>627.24</v>
      </c>
      <c r="C68" s="61">
        <v>555</v>
      </c>
      <c r="D68" s="61">
        <v>72.239999999999995</v>
      </c>
      <c r="E68" s="67">
        <v>600</v>
      </c>
      <c r="F68" s="63"/>
    </row>
    <row r="69" spans="1:6">
      <c r="A69" s="66" t="s">
        <v>150</v>
      </c>
      <c r="B69" s="61">
        <v>7</v>
      </c>
      <c r="C69" s="61">
        <v>7</v>
      </c>
      <c r="D69" s="61"/>
      <c r="E69" s="67">
        <v>10</v>
      </c>
      <c r="F69" s="63"/>
    </row>
    <row r="70" spans="1:6">
      <c r="A70" s="66" t="s">
        <v>151</v>
      </c>
      <c r="B70" s="61">
        <v>183</v>
      </c>
      <c r="C70" s="61">
        <v>183</v>
      </c>
      <c r="D70" s="61"/>
      <c r="E70" s="67">
        <v>200</v>
      </c>
      <c r="F70" s="63"/>
    </row>
    <row r="71" spans="1:6">
      <c r="A71" s="66" t="s">
        <v>152</v>
      </c>
      <c r="B71" s="61">
        <v>40</v>
      </c>
      <c r="C71" s="61">
        <v>40</v>
      </c>
      <c r="D71" s="61"/>
      <c r="E71" s="67">
        <v>50</v>
      </c>
      <c r="F71" s="63"/>
    </row>
    <row r="72" spans="1:6">
      <c r="A72" s="66"/>
      <c r="B72" s="61"/>
      <c r="C72" s="61"/>
      <c r="D72" s="61"/>
      <c r="E72" s="67"/>
      <c r="F72" s="63"/>
    </row>
    <row r="73" spans="1:6">
      <c r="A73" s="81" t="s">
        <v>153</v>
      </c>
      <c r="B73" s="61"/>
      <c r="C73" s="61"/>
      <c r="D73" s="61"/>
      <c r="E73" s="67"/>
      <c r="F73" s="63"/>
    </row>
    <row r="74" spans="1:6">
      <c r="A74" s="66" t="s">
        <v>154</v>
      </c>
      <c r="B74" s="61">
        <v>375</v>
      </c>
      <c r="C74" s="61">
        <v>375</v>
      </c>
      <c r="D74" s="61"/>
      <c r="E74" s="67">
        <v>375</v>
      </c>
      <c r="F74" s="63"/>
    </row>
    <row r="75" spans="1:6">
      <c r="A75" s="66" t="s">
        <v>155</v>
      </c>
      <c r="B75" s="61">
        <v>375</v>
      </c>
      <c r="C75" s="61">
        <v>375</v>
      </c>
      <c r="D75" s="61"/>
      <c r="E75" s="67">
        <v>375</v>
      </c>
      <c r="F75" s="63"/>
    </row>
    <row r="76" spans="1:6">
      <c r="A76" s="66" t="s">
        <v>156</v>
      </c>
      <c r="B76" s="61">
        <v>375</v>
      </c>
      <c r="C76" s="61">
        <v>375</v>
      </c>
      <c r="D76" s="61"/>
      <c r="E76" s="67">
        <v>375</v>
      </c>
      <c r="F76" s="63"/>
    </row>
    <row r="77" spans="1:6">
      <c r="A77" s="66" t="s">
        <v>157</v>
      </c>
      <c r="B77" s="61">
        <v>375</v>
      </c>
      <c r="C77" s="61">
        <v>375</v>
      </c>
      <c r="D77" s="61"/>
      <c r="E77" s="67">
        <v>375</v>
      </c>
      <c r="F77" s="63"/>
    </row>
    <row r="78" spans="1:6">
      <c r="A78" s="66" t="s">
        <v>158</v>
      </c>
      <c r="B78" s="61">
        <v>375</v>
      </c>
      <c r="C78" s="61">
        <v>375</v>
      </c>
      <c r="D78" s="61"/>
      <c r="E78" s="67">
        <v>375</v>
      </c>
      <c r="F78" s="63"/>
    </row>
    <row r="79" spans="1:6">
      <c r="A79" s="66" t="s">
        <v>159</v>
      </c>
      <c r="B79" s="61">
        <v>375</v>
      </c>
      <c r="C79" s="61">
        <v>375</v>
      </c>
      <c r="D79" s="61"/>
      <c r="E79" s="67">
        <v>375</v>
      </c>
      <c r="F79" s="63"/>
    </row>
    <row r="80" spans="1:6">
      <c r="A80" s="66" t="s">
        <v>160</v>
      </c>
      <c r="B80" s="61">
        <v>375</v>
      </c>
      <c r="C80" s="61">
        <v>375</v>
      </c>
      <c r="D80" s="61"/>
      <c r="E80" s="67">
        <v>375</v>
      </c>
      <c r="F80" s="63"/>
    </row>
    <row r="81" spans="1:6">
      <c r="A81" s="66" t="s">
        <v>161</v>
      </c>
      <c r="B81" s="61">
        <v>19.989999999999998</v>
      </c>
      <c r="C81" s="61">
        <v>19.989999999999998</v>
      </c>
      <c r="D81" s="61"/>
      <c r="E81" s="67">
        <v>30</v>
      </c>
      <c r="F81" s="63"/>
    </row>
    <row r="82" spans="1:6">
      <c r="A82" s="66" t="s">
        <v>162</v>
      </c>
      <c r="B82" s="61">
        <v>225</v>
      </c>
      <c r="C82" s="61">
        <v>225</v>
      </c>
      <c r="D82" s="61"/>
      <c r="E82" s="67">
        <v>225</v>
      </c>
      <c r="F82" s="63"/>
    </row>
    <row r="83" spans="1:6">
      <c r="A83" s="66" t="s">
        <v>163</v>
      </c>
      <c r="B83" s="61">
        <v>875</v>
      </c>
      <c r="C83" s="61">
        <v>875</v>
      </c>
      <c r="D83" s="61"/>
      <c r="E83" s="67">
        <v>875</v>
      </c>
      <c r="F83" s="63"/>
    </row>
    <row r="84" spans="1:6">
      <c r="A84" s="66" t="s">
        <v>164</v>
      </c>
      <c r="B84" s="61">
        <v>375</v>
      </c>
      <c r="C84" s="61">
        <v>375</v>
      </c>
      <c r="D84" s="61"/>
      <c r="E84" s="67">
        <v>375</v>
      </c>
      <c r="F84" s="63"/>
    </row>
    <row r="85" spans="1:6">
      <c r="A85" s="66" t="s">
        <v>165</v>
      </c>
      <c r="B85" s="61">
        <v>120</v>
      </c>
      <c r="C85" s="61">
        <v>120</v>
      </c>
      <c r="D85" s="61"/>
      <c r="E85" s="67">
        <v>120</v>
      </c>
      <c r="F85" s="63"/>
    </row>
    <row r="86" spans="1:6">
      <c r="A86" s="66" t="s">
        <v>166</v>
      </c>
      <c r="B86" s="61">
        <v>34.99</v>
      </c>
      <c r="C86" s="61">
        <v>34.99</v>
      </c>
      <c r="D86" s="61"/>
      <c r="E86" s="67">
        <v>150</v>
      </c>
      <c r="F86" s="63"/>
    </row>
    <row r="87" spans="1:6">
      <c r="A87" s="66"/>
      <c r="B87" s="61"/>
      <c r="C87" s="61"/>
      <c r="D87" s="61"/>
      <c r="E87" s="67"/>
      <c r="F87" s="63"/>
    </row>
    <row r="88" spans="1:6">
      <c r="A88" s="81" t="s">
        <v>167</v>
      </c>
      <c r="B88" s="61"/>
      <c r="C88" s="61"/>
      <c r="D88" s="61"/>
      <c r="E88" s="67"/>
      <c r="F88" s="63"/>
    </row>
    <row r="89" spans="1:6">
      <c r="A89" s="66" t="s">
        <v>168</v>
      </c>
      <c r="B89" s="61"/>
      <c r="C89" s="61"/>
      <c r="D89" s="61"/>
      <c r="E89" s="67"/>
      <c r="F89" s="63"/>
    </row>
    <row r="90" spans="1:6">
      <c r="A90" s="66" t="s">
        <v>169</v>
      </c>
      <c r="B90" s="61">
        <v>161.26</v>
      </c>
      <c r="C90" s="61">
        <v>134.38</v>
      </c>
      <c r="D90" s="61">
        <v>26.88</v>
      </c>
      <c r="E90" s="67">
        <v>200</v>
      </c>
      <c r="F90" s="63"/>
    </row>
    <row r="91" spans="1:6">
      <c r="A91" s="66" t="s">
        <v>170</v>
      </c>
      <c r="B91" s="61">
        <v>237.6</v>
      </c>
      <c r="C91" s="61">
        <v>198</v>
      </c>
      <c r="D91" s="61">
        <v>39.6</v>
      </c>
      <c r="E91" s="67">
        <v>200</v>
      </c>
      <c r="F91" s="63"/>
    </row>
    <row r="92" spans="1:6">
      <c r="A92" s="66" t="s">
        <v>171</v>
      </c>
      <c r="B92" s="61">
        <v>187.08</v>
      </c>
      <c r="C92" s="61">
        <v>155.88</v>
      </c>
      <c r="D92" s="61">
        <v>31.2</v>
      </c>
      <c r="E92" s="67">
        <v>185</v>
      </c>
      <c r="F92" s="63"/>
    </row>
    <row r="93" spans="1:6">
      <c r="A93" s="66" t="s">
        <v>172</v>
      </c>
      <c r="B93" s="61">
        <v>500</v>
      </c>
      <c r="C93" s="61">
        <v>500</v>
      </c>
      <c r="D93" s="61"/>
      <c r="E93" s="67">
        <v>500</v>
      </c>
      <c r="F93" s="63"/>
    </row>
    <row r="94" spans="1:6">
      <c r="A94" s="66" t="s">
        <v>173</v>
      </c>
      <c r="B94" s="61"/>
      <c r="C94" s="61"/>
      <c r="D94" s="61"/>
      <c r="E94" s="67"/>
      <c r="F94" s="63"/>
    </row>
    <row r="95" spans="1:6">
      <c r="A95" s="66" t="s">
        <v>174</v>
      </c>
      <c r="B95" s="61">
        <v>156</v>
      </c>
      <c r="C95" s="61">
        <v>130</v>
      </c>
      <c r="D95" s="61">
        <v>26</v>
      </c>
      <c r="E95" s="67">
        <v>100</v>
      </c>
      <c r="F95" s="63"/>
    </row>
    <row r="96" spans="1:6">
      <c r="A96" s="66" t="s">
        <v>369</v>
      </c>
      <c r="B96" s="61">
        <v>629</v>
      </c>
      <c r="C96" s="61">
        <v>524.16999999999996</v>
      </c>
      <c r="D96" s="61">
        <v>104.83</v>
      </c>
      <c r="E96" s="67"/>
      <c r="F96" s="63"/>
    </row>
    <row r="97" spans="1:6">
      <c r="A97" s="66"/>
      <c r="B97" s="61"/>
      <c r="C97" s="61"/>
      <c r="D97" s="61"/>
      <c r="E97" s="67"/>
      <c r="F97" s="63"/>
    </row>
    <row r="98" spans="1:6">
      <c r="A98" s="66"/>
      <c r="B98" s="61"/>
      <c r="C98" s="61"/>
      <c r="D98" s="61"/>
      <c r="E98" s="67"/>
      <c r="F98" s="63"/>
    </row>
    <row r="99" spans="1:6">
      <c r="A99" s="66"/>
      <c r="B99" s="61"/>
      <c r="C99" s="61"/>
      <c r="D99" s="61"/>
      <c r="E99" s="67"/>
      <c r="F99" s="63"/>
    </row>
    <row r="100" spans="1:6">
      <c r="A100" s="66"/>
      <c r="B100" s="61"/>
      <c r="C100" s="61"/>
      <c r="D100" s="61"/>
      <c r="E100" s="67"/>
      <c r="F100" s="63"/>
    </row>
    <row r="101" spans="1:6">
      <c r="A101" s="66"/>
      <c r="B101" s="61"/>
      <c r="C101" s="61"/>
      <c r="D101" s="61"/>
      <c r="E101" s="67"/>
      <c r="F101" s="63"/>
    </row>
    <row r="102" spans="1:6">
      <c r="A102" s="81" t="s">
        <v>175</v>
      </c>
      <c r="B102" s="61"/>
      <c r="C102" s="61"/>
      <c r="D102" s="61"/>
      <c r="E102" s="67"/>
      <c r="F102" s="63"/>
    </row>
    <row r="103" spans="1:6">
      <c r="A103" s="66" t="s">
        <v>176</v>
      </c>
      <c r="B103" s="61">
        <v>3408</v>
      </c>
      <c r="C103" s="61">
        <v>2840</v>
      </c>
      <c r="D103" s="61">
        <v>568</v>
      </c>
      <c r="E103" s="67">
        <v>1620</v>
      </c>
      <c r="F103" s="63"/>
    </row>
    <row r="104" spans="1:6">
      <c r="A104" s="66" t="s">
        <v>444</v>
      </c>
      <c r="B104" s="61">
        <v>816</v>
      </c>
      <c r="C104" s="61">
        <v>680</v>
      </c>
      <c r="D104" s="61">
        <v>136</v>
      </c>
      <c r="E104" s="67"/>
      <c r="F104" s="63"/>
    </row>
    <row r="105" spans="1:6">
      <c r="A105" s="66" t="s">
        <v>177</v>
      </c>
      <c r="B105" s="61"/>
      <c r="C105" s="61"/>
      <c r="D105" s="61"/>
      <c r="E105" s="67"/>
      <c r="F105" s="63"/>
    </row>
    <row r="106" spans="1:6">
      <c r="A106" s="66" t="s">
        <v>178</v>
      </c>
      <c r="B106" s="61">
        <v>4500</v>
      </c>
      <c r="C106" s="61">
        <v>4500</v>
      </c>
      <c r="D106" s="61"/>
      <c r="E106" s="67">
        <v>4500</v>
      </c>
      <c r="F106" s="63"/>
    </row>
    <row r="107" spans="1:6">
      <c r="A107" s="66" t="s">
        <v>179</v>
      </c>
      <c r="B107" s="61"/>
      <c r="C107" s="61"/>
      <c r="D107" s="61"/>
      <c r="E107" s="67">
        <v>100</v>
      </c>
      <c r="F107" s="63"/>
    </row>
    <row r="108" spans="1:6">
      <c r="A108" s="66" t="s">
        <v>180</v>
      </c>
      <c r="B108" s="61">
        <v>185.96</v>
      </c>
      <c r="C108" s="61">
        <v>185.96</v>
      </c>
      <c r="D108" s="61"/>
      <c r="E108" s="67">
        <v>300</v>
      </c>
      <c r="F108" s="63"/>
    </row>
    <row r="109" spans="1:6">
      <c r="A109" s="66" t="s">
        <v>239</v>
      </c>
      <c r="B109" s="61">
        <v>688.7</v>
      </c>
      <c r="C109" s="61">
        <v>573.91999999999996</v>
      </c>
      <c r="D109" s="61">
        <v>114.78</v>
      </c>
      <c r="E109" s="67">
        <v>500</v>
      </c>
      <c r="F109" s="63"/>
    </row>
    <row r="110" spans="1:6">
      <c r="A110" s="66" t="s">
        <v>332</v>
      </c>
      <c r="B110" s="61">
        <v>73</v>
      </c>
      <c r="C110" s="61">
        <v>73</v>
      </c>
      <c r="D110" s="61"/>
      <c r="E110" s="67"/>
      <c r="F110" s="63"/>
    </row>
    <row r="111" spans="1:6">
      <c r="A111" s="66" t="s">
        <v>182</v>
      </c>
      <c r="B111" s="61"/>
      <c r="C111" s="61"/>
      <c r="D111" s="61"/>
      <c r="E111" s="67">
        <v>250</v>
      </c>
      <c r="F111" s="63"/>
    </row>
    <row r="112" spans="1:6">
      <c r="A112" s="66" t="s">
        <v>183</v>
      </c>
      <c r="B112" s="61"/>
      <c r="C112" s="61"/>
      <c r="D112" s="61"/>
      <c r="E112" s="67">
        <v>200</v>
      </c>
      <c r="F112" s="63"/>
    </row>
    <row r="113" spans="1:6">
      <c r="A113" s="66" t="s">
        <v>184</v>
      </c>
      <c r="B113" s="61"/>
      <c r="C113" s="61"/>
      <c r="D113" s="61"/>
      <c r="E113" s="67">
        <v>200</v>
      </c>
      <c r="F113" s="63"/>
    </row>
    <row r="114" spans="1:6">
      <c r="A114" s="66" t="s">
        <v>185</v>
      </c>
      <c r="B114" s="61">
        <v>54.59</v>
      </c>
      <c r="C114" s="61">
        <v>45.49</v>
      </c>
      <c r="D114" s="61">
        <v>9.1</v>
      </c>
      <c r="E114" s="67">
        <v>100</v>
      </c>
      <c r="F114" s="63"/>
    </row>
    <row r="115" spans="1:6">
      <c r="A115" s="66" t="s">
        <v>372</v>
      </c>
      <c r="B115" s="61">
        <v>80</v>
      </c>
      <c r="C115" s="61">
        <v>80</v>
      </c>
      <c r="D115" s="61"/>
      <c r="E115" s="67"/>
      <c r="F115" s="63"/>
    </row>
    <row r="116" spans="1:6">
      <c r="A116" s="66"/>
      <c r="B116" s="61"/>
      <c r="C116" s="61"/>
      <c r="D116" s="61"/>
      <c r="E116" s="67"/>
      <c r="F116" s="63"/>
    </row>
    <row r="117" spans="1:6">
      <c r="A117" s="81" t="s">
        <v>186</v>
      </c>
      <c r="B117" s="61"/>
      <c r="C117" s="61"/>
      <c r="D117" s="61"/>
      <c r="E117" s="67"/>
      <c r="F117" s="63"/>
    </row>
    <row r="118" spans="1:6">
      <c r="A118" s="66" t="s">
        <v>187</v>
      </c>
      <c r="B118" s="61">
        <v>254.4</v>
      </c>
      <c r="C118" s="61">
        <v>254.4</v>
      </c>
      <c r="D118" s="61"/>
      <c r="E118" s="67">
        <v>250</v>
      </c>
      <c r="F118" s="63"/>
    </row>
    <row r="119" spans="1:6">
      <c r="A119" s="66"/>
      <c r="B119" s="61"/>
      <c r="C119" s="61"/>
      <c r="D119" s="61"/>
      <c r="E119" s="67"/>
      <c r="F119" s="63"/>
    </row>
    <row r="120" spans="1:6">
      <c r="A120" s="81" t="s">
        <v>188</v>
      </c>
      <c r="B120" s="61"/>
      <c r="C120" s="61"/>
      <c r="D120" s="61"/>
      <c r="E120" s="67"/>
      <c r="F120" s="63"/>
    </row>
    <row r="121" spans="1:6">
      <c r="A121" s="66" t="s">
        <v>189</v>
      </c>
      <c r="B121" s="61">
        <v>38</v>
      </c>
      <c r="C121" s="61">
        <v>38</v>
      </c>
      <c r="D121" s="61"/>
      <c r="E121" s="67">
        <v>100</v>
      </c>
      <c r="F121" s="63"/>
    </row>
    <row r="122" spans="1:6">
      <c r="A122" s="66" t="s">
        <v>190</v>
      </c>
      <c r="B122" s="61">
        <v>195.92</v>
      </c>
      <c r="C122" s="61">
        <v>166.1</v>
      </c>
      <c r="D122" s="61">
        <v>29.82</v>
      </c>
      <c r="E122" s="67"/>
      <c r="F122" s="63"/>
    </row>
    <row r="123" spans="1:6">
      <c r="A123" s="66" t="s">
        <v>240</v>
      </c>
      <c r="B123" s="61">
        <v>291</v>
      </c>
      <c r="C123" s="61">
        <v>242.5</v>
      </c>
      <c r="D123" s="61">
        <v>48.5</v>
      </c>
      <c r="E123" s="67">
        <v>170</v>
      </c>
      <c r="F123" s="63"/>
    </row>
    <row r="124" spans="1:6">
      <c r="A124" s="66" t="s">
        <v>31</v>
      </c>
      <c r="B124" s="61">
        <v>1039.08</v>
      </c>
      <c r="C124" s="61">
        <v>1039.08</v>
      </c>
      <c r="D124" s="61"/>
      <c r="E124" s="67">
        <v>200</v>
      </c>
      <c r="F124" s="63"/>
    </row>
    <row r="125" spans="1:6">
      <c r="A125" s="66" t="s">
        <v>343</v>
      </c>
      <c r="B125" s="61">
        <v>790.75</v>
      </c>
      <c r="C125" s="61">
        <v>790.75</v>
      </c>
      <c r="D125" s="61"/>
      <c r="E125" s="67"/>
      <c r="F125" s="63"/>
    </row>
    <row r="126" spans="1:6">
      <c r="A126" s="66" t="s">
        <v>403</v>
      </c>
      <c r="B126" s="61">
        <v>176.46</v>
      </c>
      <c r="C126" s="61">
        <v>176.46</v>
      </c>
      <c r="D126" s="61"/>
      <c r="E126" s="67"/>
      <c r="F126" s="63"/>
    </row>
    <row r="127" spans="1:6">
      <c r="A127" s="66" t="s">
        <v>192</v>
      </c>
      <c r="B127" s="61"/>
      <c r="C127" s="61"/>
      <c r="D127" s="61"/>
      <c r="E127" s="67"/>
      <c r="F127" s="63"/>
    </row>
    <row r="128" spans="1:6">
      <c r="A128" s="66" t="s">
        <v>193</v>
      </c>
      <c r="B128" s="61">
        <v>405</v>
      </c>
      <c r="C128" s="61">
        <v>405</v>
      </c>
      <c r="D128" s="61"/>
      <c r="E128" s="67"/>
      <c r="F128" s="63"/>
    </row>
    <row r="129" spans="1:6">
      <c r="A129" s="66" t="s">
        <v>368</v>
      </c>
      <c r="B129" s="61">
        <v>145</v>
      </c>
      <c r="C129" s="61">
        <v>145</v>
      </c>
      <c r="D129" s="61"/>
      <c r="E129" s="67"/>
      <c r="F129" s="63"/>
    </row>
    <row r="130" spans="1:6">
      <c r="A130" s="66" t="s">
        <v>216</v>
      </c>
      <c r="B130" s="61">
        <v>442.49</v>
      </c>
      <c r="C130" s="61">
        <v>368.74</v>
      </c>
      <c r="D130" s="61">
        <v>73.75</v>
      </c>
      <c r="E130" s="67"/>
      <c r="F130" s="63"/>
    </row>
    <row r="131" spans="1:6">
      <c r="A131" s="66" t="s">
        <v>84</v>
      </c>
      <c r="B131" s="61"/>
      <c r="C131" s="61"/>
      <c r="D131" s="61"/>
      <c r="E131" s="67">
        <v>100</v>
      </c>
      <c r="F131" s="63"/>
    </row>
    <row r="132" spans="1:6">
      <c r="A132" s="66" t="s">
        <v>194</v>
      </c>
      <c r="B132" s="61"/>
      <c r="C132" s="61"/>
      <c r="D132" s="61"/>
      <c r="E132" s="67"/>
      <c r="F132" s="63"/>
    </row>
    <row r="133" spans="1:6">
      <c r="A133" s="66" t="s">
        <v>217</v>
      </c>
      <c r="B133" s="61">
        <v>3360</v>
      </c>
      <c r="C133" s="61">
        <v>2800</v>
      </c>
      <c r="D133" s="61">
        <v>560</v>
      </c>
      <c r="E133" s="67"/>
      <c r="F133" s="63"/>
    </row>
    <row r="134" spans="1:6">
      <c r="A134" s="66" t="s">
        <v>397</v>
      </c>
      <c r="B134" s="61">
        <v>384</v>
      </c>
      <c r="C134" s="61">
        <v>384</v>
      </c>
      <c r="D134" s="61"/>
      <c r="E134" s="67"/>
      <c r="F134" s="63"/>
    </row>
    <row r="135" spans="1:6">
      <c r="A135" s="66" t="s">
        <v>281</v>
      </c>
      <c r="B135" s="61">
        <v>90.68</v>
      </c>
      <c r="C135" s="61">
        <v>75.569999999999993</v>
      </c>
      <c r="D135" s="61">
        <v>15.11</v>
      </c>
      <c r="E135" s="67"/>
      <c r="F135" s="63"/>
    </row>
    <row r="136" spans="1:6">
      <c r="A136" s="66" t="s">
        <v>195</v>
      </c>
      <c r="B136" s="61"/>
      <c r="C136" s="61"/>
      <c r="D136" s="61"/>
      <c r="E136" s="67"/>
      <c r="F136" s="63"/>
    </row>
    <row r="137" spans="1:6">
      <c r="A137" s="66" t="s">
        <v>15</v>
      </c>
      <c r="B137" s="61">
        <v>840</v>
      </c>
      <c r="C137" s="61">
        <v>700</v>
      </c>
      <c r="D137" s="61">
        <v>140</v>
      </c>
      <c r="E137" s="67"/>
      <c r="F137" s="63"/>
    </row>
    <row r="138" spans="1:6">
      <c r="A138" s="66" t="s">
        <v>197</v>
      </c>
      <c r="B138" s="61"/>
      <c r="C138" s="61"/>
      <c r="D138" s="61"/>
      <c r="E138" s="67">
        <v>100</v>
      </c>
      <c r="F138" s="63"/>
    </row>
    <row r="139" spans="1:6">
      <c r="A139" s="66" t="s">
        <v>198</v>
      </c>
      <c r="B139" s="61"/>
      <c r="C139" s="61" t="s">
        <v>220</v>
      </c>
      <c r="D139" s="61"/>
      <c r="E139" s="67">
        <v>50</v>
      </c>
      <c r="F139" s="63"/>
    </row>
    <row r="140" spans="1:6">
      <c r="A140" s="66" t="s">
        <v>199</v>
      </c>
      <c r="B140" s="61"/>
      <c r="C140" s="61"/>
      <c r="D140" s="61"/>
      <c r="E140" s="67">
        <v>150</v>
      </c>
      <c r="F140" s="63"/>
    </row>
    <row r="141" spans="1:6">
      <c r="A141" s="66" t="s">
        <v>200</v>
      </c>
      <c r="B141" s="61"/>
      <c r="C141" s="61"/>
      <c r="D141" s="61"/>
      <c r="E141" s="67">
        <v>1000</v>
      </c>
      <c r="F141" s="63"/>
    </row>
    <row r="142" spans="1:6">
      <c r="A142" s="66" t="s">
        <v>201</v>
      </c>
      <c r="B142" s="61"/>
      <c r="C142" s="61"/>
      <c r="D142" s="61"/>
      <c r="E142" s="67"/>
      <c r="F142" s="63"/>
    </row>
    <row r="143" spans="1:6">
      <c r="A143" s="66" t="s">
        <v>202</v>
      </c>
      <c r="B143" s="61">
        <v>460</v>
      </c>
      <c r="C143" s="61">
        <v>460</v>
      </c>
      <c r="D143" s="61"/>
      <c r="E143" s="67"/>
      <c r="F143" s="63"/>
    </row>
    <row r="144" spans="1:6">
      <c r="A144" s="66" t="s">
        <v>376</v>
      </c>
      <c r="B144" s="61">
        <v>8000</v>
      </c>
      <c r="C144" s="61">
        <v>8000</v>
      </c>
      <c r="D144" s="61"/>
      <c r="E144" s="67"/>
      <c r="F144" s="63"/>
    </row>
    <row r="145" spans="1:6">
      <c r="A145" s="66" t="s">
        <v>203</v>
      </c>
      <c r="B145" s="61"/>
      <c r="C145" s="61"/>
      <c r="D145" s="61"/>
      <c r="E145" s="67"/>
      <c r="F145" s="63"/>
    </row>
    <row r="146" spans="1:6">
      <c r="A146" s="66" t="s">
        <v>342</v>
      </c>
      <c r="B146" s="61">
        <v>531.33000000000004</v>
      </c>
      <c r="C146" s="61">
        <v>531.33000000000004</v>
      </c>
      <c r="D146" s="61"/>
      <c r="E146" s="67"/>
      <c r="F146" s="63"/>
    </row>
    <row r="147" spans="1:6">
      <c r="A147" s="66" t="s">
        <v>213</v>
      </c>
      <c r="B147" s="61">
        <v>1161.6300000000001</v>
      </c>
      <c r="C147" s="61">
        <v>1000.46</v>
      </c>
      <c r="D147" s="61">
        <v>161.16999999999999</v>
      </c>
      <c r="E147" s="67">
        <v>600</v>
      </c>
      <c r="F147" s="63"/>
    </row>
    <row r="148" spans="1:6">
      <c r="A148" s="66" t="s">
        <v>106</v>
      </c>
      <c r="B148" s="61"/>
      <c r="C148" s="61"/>
      <c r="D148" s="61"/>
      <c r="E148" s="67"/>
      <c r="F148" s="63"/>
    </row>
    <row r="149" spans="1:6">
      <c r="A149" s="66" t="s">
        <v>204</v>
      </c>
      <c r="B149" s="61">
        <v>477.72</v>
      </c>
      <c r="C149" s="61">
        <v>434.32</v>
      </c>
      <c r="D149" s="61">
        <v>43.4</v>
      </c>
      <c r="E149" s="67"/>
      <c r="F149" s="63"/>
    </row>
    <row r="150" spans="1:6">
      <c r="A150" s="66" t="s">
        <v>442</v>
      </c>
      <c r="B150" s="61"/>
      <c r="C150" s="61"/>
      <c r="D150" s="61"/>
      <c r="E150" s="67"/>
      <c r="F150" s="63"/>
    </row>
    <row r="151" spans="1:6">
      <c r="A151" s="66" t="s">
        <v>443</v>
      </c>
      <c r="B151" s="61"/>
      <c r="C151" s="61"/>
      <c r="D151" s="61"/>
      <c r="E151" s="67"/>
      <c r="F151" s="63"/>
    </row>
    <row r="152" spans="1:6">
      <c r="A152" s="66" t="s">
        <v>241</v>
      </c>
      <c r="B152" s="61"/>
      <c r="C152" s="61"/>
      <c r="D152" s="61"/>
      <c r="E152" s="67">
        <v>3000</v>
      </c>
      <c r="F152" s="63"/>
    </row>
    <row r="153" spans="1:6">
      <c r="A153" s="66" t="s">
        <v>205</v>
      </c>
      <c r="B153" s="61"/>
      <c r="C153" s="61"/>
      <c r="D153" s="61"/>
      <c r="E153" s="67">
        <v>100</v>
      </c>
      <c r="F153" s="63"/>
    </row>
    <row r="154" spans="1:6">
      <c r="A154" s="66" t="s">
        <v>206</v>
      </c>
      <c r="B154" s="61"/>
      <c r="C154" s="61"/>
      <c r="D154" s="61"/>
      <c r="E154" s="67"/>
      <c r="F154" s="63"/>
    </row>
    <row r="155" spans="1:6">
      <c r="A155" s="66" t="s">
        <v>396</v>
      </c>
      <c r="B155" s="61">
        <v>134.12</v>
      </c>
      <c r="C155" s="61">
        <v>111.77</v>
      </c>
      <c r="D155" s="61">
        <v>22.35</v>
      </c>
      <c r="E155" s="67"/>
      <c r="F155" s="63"/>
    </row>
    <row r="156" spans="1:6">
      <c r="A156" s="66" t="s">
        <v>112</v>
      </c>
      <c r="B156" s="61">
        <v>530</v>
      </c>
      <c r="C156" s="61">
        <v>530</v>
      </c>
      <c r="D156" s="61"/>
      <c r="E156" s="67"/>
      <c r="F156" s="63"/>
    </row>
    <row r="157" spans="1:6">
      <c r="A157" s="66" t="s">
        <v>375</v>
      </c>
      <c r="B157" s="61">
        <v>4972.5</v>
      </c>
      <c r="C157" s="61">
        <v>4143.75</v>
      </c>
      <c r="D157" s="61">
        <v>828.75</v>
      </c>
      <c r="E157" s="67"/>
      <c r="F157" s="63"/>
    </row>
    <row r="158" spans="1:6">
      <c r="A158" s="66" t="s">
        <v>207</v>
      </c>
      <c r="B158" s="61"/>
      <c r="C158" s="61"/>
      <c r="D158" s="61"/>
      <c r="E158" s="67">
        <v>100</v>
      </c>
      <c r="F158" s="63"/>
    </row>
    <row r="159" spans="1:6">
      <c r="A159" s="66" t="s">
        <v>208</v>
      </c>
      <c r="B159" s="61"/>
      <c r="C159" s="61"/>
      <c r="D159" s="61"/>
      <c r="E159" s="67">
        <v>100</v>
      </c>
      <c r="F159" s="63"/>
    </row>
    <row r="160" spans="1:6">
      <c r="A160" s="66" t="s">
        <v>209</v>
      </c>
      <c r="B160" s="61"/>
      <c r="C160" s="61"/>
      <c r="D160" s="61"/>
      <c r="E160" s="67"/>
      <c r="F160" s="63"/>
    </row>
    <row r="161" spans="1:6">
      <c r="A161" s="66" t="s">
        <v>210</v>
      </c>
      <c r="B161" s="61"/>
      <c r="C161" s="61"/>
      <c r="D161" s="61"/>
      <c r="E161" s="117">
        <v>100</v>
      </c>
      <c r="F161" s="63"/>
    </row>
    <row r="162" spans="1:6">
      <c r="A162" s="66"/>
      <c r="B162" s="61"/>
      <c r="C162" s="61"/>
      <c r="D162" s="61"/>
      <c r="E162" s="117"/>
      <c r="F162" s="63"/>
    </row>
    <row r="163" spans="1:6">
      <c r="A163" s="66" t="s">
        <v>335</v>
      </c>
      <c r="B163" s="61">
        <v>20000</v>
      </c>
      <c r="C163" s="61">
        <v>20000</v>
      </c>
      <c r="D163" s="61"/>
      <c r="E163" s="117"/>
      <c r="F163" s="63"/>
    </row>
    <row r="164" spans="1:6">
      <c r="A164" s="66"/>
      <c r="B164" s="61"/>
      <c r="C164" s="61"/>
      <c r="D164" s="61"/>
      <c r="E164" s="117"/>
      <c r="F164" s="63"/>
    </row>
    <row r="165" spans="1:6">
      <c r="A165" s="66" t="s">
        <v>441</v>
      </c>
      <c r="B165" s="61">
        <v>2000</v>
      </c>
      <c r="C165" s="61">
        <v>2000</v>
      </c>
      <c r="D165" s="61"/>
      <c r="F165" s="63"/>
    </row>
    <row r="166" spans="1:6">
      <c r="A166" s="66"/>
      <c r="B166" s="61"/>
      <c r="C166" s="61"/>
      <c r="D166" s="61"/>
      <c r="F166" s="63"/>
    </row>
    <row r="167" spans="1:6">
      <c r="A167" s="66" t="s">
        <v>219</v>
      </c>
      <c r="B167" s="118">
        <f>SUM(B42:B165)</f>
        <v>82909.070000000007</v>
      </c>
      <c r="C167" s="118">
        <f t="shared" ref="C167:E167" si="0">SUM(C42:C165)</f>
        <v>79626.649999999994</v>
      </c>
      <c r="D167" s="118">
        <f t="shared" si="0"/>
        <v>3282.42</v>
      </c>
      <c r="E167" s="118">
        <f t="shared" si="0"/>
        <v>40660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BF1B-94EE-4DD0-AC8C-2C6A3D45704A}">
  <dimension ref="A1:B33"/>
  <sheetViews>
    <sheetView workbookViewId="0">
      <selection activeCell="K23" sqref="K23"/>
    </sheetView>
  </sheetViews>
  <sheetFormatPr defaultRowHeight="14.4"/>
  <cols>
    <col min="1" max="1" width="20.88671875" customWidth="1"/>
    <col min="2" max="2" width="15.44140625" customWidth="1"/>
  </cols>
  <sheetData>
    <row r="1" spans="1:2">
      <c r="A1" t="s">
        <v>394</v>
      </c>
    </row>
    <row r="3" spans="1:2">
      <c r="A3" t="s">
        <v>390</v>
      </c>
      <c r="B3" s="184">
        <v>4935.0200000000004</v>
      </c>
    </row>
    <row r="5" spans="1:2">
      <c r="A5" t="s">
        <v>391</v>
      </c>
    </row>
    <row r="6" spans="1:2">
      <c r="A6" t="s">
        <v>439</v>
      </c>
      <c r="B6" s="184">
        <v>170</v>
      </c>
    </row>
    <row r="7" spans="1:2">
      <c r="B7" s="183"/>
    </row>
    <row r="8" spans="1:2">
      <c r="B8" s="184">
        <f>SUM(B3:B6)</f>
        <v>5105.0200000000004</v>
      </c>
    </row>
    <row r="9" spans="1:2">
      <c r="B9" s="183"/>
    </row>
    <row r="10" spans="1:2">
      <c r="A10" t="s">
        <v>392</v>
      </c>
      <c r="B10" s="183"/>
    </row>
    <row r="11" spans="1:2">
      <c r="A11" s="185">
        <v>2271</v>
      </c>
      <c r="B11" s="186">
        <v>225</v>
      </c>
    </row>
    <row r="12" spans="1:2">
      <c r="A12" s="185">
        <v>2288</v>
      </c>
      <c r="B12" s="187">
        <v>33</v>
      </c>
    </row>
    <row r="13" spans="1:2">
      <c r="A13" s="185">
        <v>2296</v>
      </c>
      <c r="B13" s="187">
        <v>80</v>
      </c>
    </row>
    <row r="14" spans="1:2">
      <c r="A14" s="188"/>
      <c r="B14" s="227">
        <f>SUM(B11:B13)</f>
        <v>338</v>
      </c>
    </row>
    <row r="15" spans="1:2">
      <c r="A15" s="189"/>
      <c r="B15" s="187"/>
    </row>
    <row r="16" spans="1:2">
      <c r="A16" s="189" t="s">
        <v>455</v>
      </c>
    </row>
    <row r="17" spans="1:2">
      <c r="A17" s="225">
        <v>2312</v>
      </c>
      <c r="B17" s="187">
        <v>39.22</v>
      </c>
    </row>
    <row r="18" spans="1:2">
      <c r="A18" s="225">
        <v>2313</v>
      </c>
      <c r="B18" s="187">
        <v>50.96</v>
      </c>
    </row>
    <row r="19" spans="1:2">
      <c r="A19" s="225">
        <v>2314</v>
      </c>
      <c r="B19" s="187">
        <v>816</v>
      </c>
    </row>
    <row r="20" spans="1:2">
      <c r="A20" s="225">
        <v>2315</v>
      </c>
      <c r="B20" s="187">
        <v>99.38</v>
      </c>
    </row>
    <row r="21" spans="1:2">
      <c r="A21" s="225">
        <v>2316</v>
      </c>
      <c r="B21" s="193">
        <v>104.96</v>
      </c>
    </row>
    <row r="22" spans="1:2">
      <c r="A22" s="225">
        <v>2317</v>
      </c>
      <c r="B22" s="187">
        <v>40</v>
      </c>
    </row>
    <row r="23" spans="1:2">
      <c r="A23" s="225">
        <v>2318</v>
      </c>
      <c r="B23" s="187">
        <v>148.08000000000001</v>
      </c>
    </row>
    <row r="24" spans="1:2">
      <c r="A24" s="225">
        <v>2319</v>
      </c>
      <c r="B24" s="187">
        <v>26</v>
      </c>
    </row>
    <row r="25" spans="1:2">
      <c r="A25" s="225">
        <v>2320</v>
      </c>
      <c r="B25" s="187">
        <v>1287.74</v>
      </c>
    </row>
    <row r="26" spans="1:2">
      <c r="A26" s="225">
        <v>2321</v>
      </c>
      <c r="B26" s="187">
        <v>15.59</v>
      </c>
    </row>
    <row r="27" spans="1:2">
      <c r="A27" s="225">
        <v>2322</v>
      </c>
      <c r="B27" s="187">
        <v>447.02</v>
      </c>
    </row>
    <row r="28" spans="1:2">
      <c r="A28" s="225">
        <v>2323</v>
      </c>
      <c r="B28" s="187">
        <v>32.85</v>
      </c>
    </row>
    <row r="29" spans="1:2">
      <c r="A29" s="225">
        <v>2324</v>
      </c>
      <c r="B29" s="187">
        <v>36</v>
      </c>
    </row>
    <row r="30" spans="1:2">
      <c r="A30" s="226"/>
      <c r="B30" s="229">
        <f>SUM(B17:B29)</f>
        <v>3143.8</v>
      </c>
    </row>
    <row r="33" spans="2:2">
      <c r="B33" s="228">
        <f>SUM(B8-B14-B30)</f>
        <v>1623.2200000000003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CB33-B6B5-4A9D-B538-736261EEB5B9}">
  <dimension ref="A1:H167"/>
  <sheetViews>
    <sheetView workbookViewId="0">
      <selection sqref="A1:H167"/>
    </sheetView>
  </sheetViews>
  <sheetFormatPr defaultRowHeight="14.4"/>
  <cols>
    <col min="1" max="1" width="26.5546875" customWidth="1"/>
    <col min="2" max="2" width="9.6640625" customWidth="1"/>
    <col min="3" max="3" width="9.77734375" customWidth="1"/>
    <col min="4" max="4" width="9.33203125" customWidth="1"/>
    <col min="5" max="5" width="10.33203125" customWidth="1"/>
    <col min="6" max="6" width="1.6640625" customWidth="1"/>
    <col min="8" max="8" width="10.88671875" customWidth="1"/>
  </cols>
  <sheetData>
    <row r="1" spans="1:8" ht="15" thickBot="1">
      <c r="A1" s="58" t="s">
        <v>456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457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 t="s">
        <v>458</v>
      </c>
      <c r="H3" s="69"/>
    </row>
    <row r="4" spans="1:8">
      <c r="A4" s="66" t="s">
        <v>31</v>
      </c>
      <c r="B4" s="61">
        <v>623.49</v>
      </c>
      <c r="C4" s="61"/>
      <c r="D4" s="61"/>
      <c r="E4" s="62"/>
      <c r="F4" s="63"/>
      <c r="G4" s="148"/>
      <c r="H4" s="69"/>
    </row>
    <row r="5" spans="1:8">
      <c r="A5" s="66" t="s">
        <v>331</v>
      </c>
      <c r="B5" s="146">
        <v>1000</v>
      </c>
      <c r="C5" s="61"/>
      <c r="D5" s="61"/>
      <c r="E5" s="67"/>
      <c r="F5" s="63"/>
      <c r="G5" s="68" t="s">
        <v>83</v>
      </c>
      <c r="H5" s="71">
        <v>5587.02</v>
      </c>
    </row>
    <row r="6" spans="1:8">
      <c r="A6" s="66" t="s">
        <v>399</v>
      </c>
      <c r="B6" s="61">
        <v>300</v>
      </c>
      <c r="C6" s="61"/>
      <c r="D6" s="61"/>
      <c r="E6" s="67"/>
      <c r="F6" s="63"/>
      <c r="G6" s="149" t="s">
        <v>85</v>
      </c>
      <c r="H6" s="232">
        <f>SUM(H34+H50)</f>
        <v>3368.8</v>
      </c>
    </row>
    <row r="7" spans="1:8">
      <c r="A7" s="66" t="s">
        <v>84</v>
      </c>
      <c r="B7" s="61"/>
      <c r="C7" s="61"/>
      <c r="D7" s="61"/>
      <c r="E7" s="67"/>
      <c r="F7" s="63"/>
      <c r="G7" s="149" t="s">
        <v>87</v>
      </c>
      <c r="H7" s="233">
        <v>0</v>
      </c>
    </row>
    <row r="8" spans="1:8">
      <c r="A8" s="66" t="s">
        <v>86</v>
      </c>
      <c r="B8" s="61">
        <v>573</v>
      </c>
      <c r="C8" s="61"/>
      <c r="D8" s="61"/>
      <c r="E8" s="67"/>
      <c r="F8" s="63"/>
      <c r="G8" s="153"/>
      <c r="H8" s="71">
        <f>SUM(H5-H6+H7)</f>
        <v>2218.2200000000003</v>
      </c>
    </row>
    <row r="9" spans="1:8">
      <c r="A9" s="66" t="s">
        <v>88</v>
      </c>
      <c r="B9" s="61">
        <v>600</v>
      </c>
      <c r="C9" s="61"/>
      <c r="D9" s="61"/>
      <c r="E9" s="67"/>
      <c r="F9" s="63"/>
      <c r="G9" s="77"/>
      <c r="H9" s="78"/>
    </row>
    <row r="10" spans="1:8">
      <c r="A10" s="66" t="s">
        <v>89</v>
      </c>
      <c r="B10" s="61">
        <v>2838.69</v>
      </c>
      <c r="C10" s="61"/>
      <c r="D10" s="61"/>
      <c r="E10" s="67"/>
      <c r="F10" s="63"/>
      <c r="G10" s="68" t="s">
        <v>91</v>
      </c>
      <c r="H10" s="71">
        <v>239.1</v>
      </c>
    </row>
    <row r="11" spans="1:8">
      <c r="A11" s="66" t="s">
        <v>90</v>
      </c>
      <c r="B11" s="61">
        <v>23.03</v>
      </c>
      <c r="C11" s="61"/>
      <c r="D11" s="61"/>
      <c r="E11" s="67"/>
      <c r="F11" s="63"/>
      <c r="G11" s="68"/>
      <c r="H11" s="71"/>
    </row>
    <row r="12" spans="1:8">
      <c r="A12" s="66" t="s">
        <v>92</v>
      </c>
      <c r="B12" s="61"/>
      <c r="C12" s="61"/>
      <c r="D12" s="61"/>
      <c r="E12" s="67"/>
      <c r="F12" s="63"/>
      <c r="G12" s="68" t="s">
        <v>94</v>
      </c>
      <c r="H12" s="71">
        <v>102624.53</v>
      </c>
    </row>
    <row r="13" spans="1:8">
      <c r="A13" s="66" t="s">
        <v>215</v>
      </c>
      <c r="B13" s="61">
        <v>604.38</v>
      </c>
      <c r="C13" s="61"/>
      <c r="D13" s="61"/>
      <c r="E13" s="67"/>
      <c r="F13" s="63"/>
      <c r="G13" s="235"/>
      <c r="H13" s="236"/>
    </row>
    <row r="14" spans="1:8" ht="15" thickBot="1">
      <c r="A14" s="66" t="s">
        <v>93</v>
      </c>
      <c r="B14" s="61"/>
      <c r="C14" s="61"/>
      <c r="D14" s="61"/>
      <c r="E14" s="67"/>
      <c r="F14" s="63"/>
      <c r="G14" s="155" t="s">
        <v>98</v>
      </c>
      <c r="H14" s="234">
        <f>SUM(H8+H10+H12)</f>
        <v>105081.85</v>
      </c>
    </row>
    <row r="15" spans="1:8">
      <c r="A15" s="66" t="s">
        <v>15</v>
      </c>
      <c r="B15" s="61"/>
      <c r="C15" s="61"/>
      <c r="D15" s="61"/>
      <c r="E15" s="67"/>
      <c r="F15" s="63"/>
      <c r="G15" s="231"/>
      <c r="H15" s="216"/>
    </row>
    <row r="16" spans="1:8">
      <c r="A16" s="66" t="s">
        <v>96</v>
      </c>
      <c r="B16" s="61">
        <v>200</v>
      </c>
      <c r="C16" s="61"/>
      <c r="D16" s="61"/>
      <c r="E16" s="67"/>
      <c r="F16" s="63"/>
    </row>
    <row r="17" spans="1:8" ht="15" thickBot="1">
      <c r="A17" s="66" t="s">
        <v>97</v>
      </c>
      <c r="B17" s="61"/>
      <c r="C17" s="61"/>
      <c r="D17" s="61"/>
      <c r="E17" s="67"/>
      <c r="F17" s="63"/>
    </row>
    <row r="18" spans="1:8">
      <c r="A18" s="66" t="s">
        <v>99</v>
      </c>
      <c r="B18" s="61"/>
      <c r="C18" s="61"/>
      <c r="D18" s="61"/>
      <c r="E18" s="67"/>
      <c r="F18" s="63"/>
      <c r="G18" s="237" t="s">
        <v>102</v>
      </c>
      <c r="H18" s="238">
        <v>106453.12</v>
      </c>
    </row>
    <row r="19" spans="1:8">
      <c r="A19" s="66" t="s">
        <v>100</v>
      </c>
      <c r="B19" s="61"/>
      <c r="C19" s="61"/>
      <c r="D19" s="61"/>
      <c r="E19" s="67"/>
      <c r="F19" s="63"/>
      <c r="G19" s="239"/>
      <c r="H19" s="253" t="s">
        <v>459</v>
      </c>
    </row>
    <row r="20" spans="1:8">
      <c r="A20" s="66" t="s">
        <v>101</v>
      </c>
      <c r="B20" s="61">
        <v>1925.87</v>
      </c>
      <c r="C20" s="61"/>
      <c r="D20" s="61"/>
      <c r="E20" s="67"/>
      <c r="F20" s="63"/>
      <c r="G20" s="240" t="s">
        <v>105</v>
      </c>
      <c r="H20" s="241"/>
    </row>
    <row r="21" spans="1:8">
      <c r="A21" s="66" t="s">
        <v>103</v>
      </c>
      <c r="B21" s="61"/>
      <c r="C21" s="61"/>
      <c r="D21" s="61"/>
      <c r="E21" s="67"/>
      <c r="F21" s="63"/>
      <c r="G21" s="240" t="s">
        <v>107</v>
      </c>
      <c r="H21" s="241">
        <f>SUM(B38)</f>
        <v>81657.8</v>
      </c>
    </row>
    <row r="22" spans="1:8">
      <c r="A22" s="66" t="s">
        <v>104</v>
      </c>
      <c r="B22" s="61">
        <v>86.32</v>
      </c>
      <c r="C22" s="61"/>
      <c r="D22" s="61"/>
      <c r="E22" s="67"/>
      <c r="F22" s="63"/>
      <c r="G22" s="68"/>
      <c r="H22" s="71"/>
    </row>
    <row r="23" spans="1:8">
      <c r="A23" s="66" t="s">
        <v>442</v>
      </c>
      <c r="B23" s="61">
        <v>240</v>
      </c>
      <c r="C23" s="61"/>
      <c r="D23" s="61"/>
      <c r="E23" s="67"/>
      <c r="F23" s="63"/>
      <c r="G23" s="242" t="s">
        <v>113</v>
      </c>
      <c r="H23" s="243"/>
    </row>
    <row r="24" spans="1:8">
      <c r="A24" s="66" t="s">
        <v>443</v>
      </c>
      <c r="B24" s="61">
        <v>950</v>
      </c>
      <c r="C24" s="61"/>
      <c r="D24" s="61"/>
      <c r="E24" s="67"/>
      <c r="F24" s="63"/>
      <c r="G24" s="242" t="s">
        <v>114</v>
      </c>
      <c r="H24" s="244">
        <f>SUM(B167)</f>
        <v>83029.070000000007</v>
      </c>
    </row>
    <row r="25" spans="1:8">
      <c r="A25" s="66" t="s">
        <v>110</v>
      </c>
      <c r="B25" s="61">
        <v>405</v>
      </c>
      <c r="C25" s="61"/>
      <c r="D25" s="61"/>
      <c r="E25" s="67"/>
      <c r="F25" s="63"/>
      <c r="G25" s="245"/>
      <c r="H25" s="246"/>
    </row>
    <row r="26" spans="1:8" ht="15" thickBot="1">
      <c r="A26" s="66" t="s">
        <v>111</v>
      </c>
      <c r="B26" s="61">
        <v>460</v>
      </c>
      <c r="C26" s="61"/>
      <c r="D26" s="61"/>
      <c r="E26" s="67"/>
      <c r="F26" s="63"/>
      <c r="G26" s="155" t="s">
        <v>119</v>
      </c>
      <c r="H26" s="247">
        <f>SUM(H18)+H21-H24</f>
        <v>105081.84999999998</v>
      </c>
    </row>
    <row r="27" spans="1:8" ht="15" thickBot="1">
      <c r="A27" s="66" t="s">
        <v>112</v>
      </c>
      <c r="B27" s="61"/>
      <c r="C27" s="61"/>
      <c r="D27" s="61"/>
      <c r="E27" s="67"/>
      <c r="F27" s="63"/>
      <c r="G27" s="66"/>
      <c r="H27" s="86"/>
    </row>
    <row r="28" spans="1:8" ht="15" thickBot="1">
      <c r="A28" s="66" t="s">
        <v>3</v>
      </c>
      <c r="B28" s="61"/>
      <c r="C28" s="61"/>
      <c r="D28" s="61"/>
      <c r="E28" s="67"/>
      <c r="F28" s="63"/>
      <c r="G28" s="87"/>
      <c r="H28" s="248" t="s">
        <v>121</v>
      </c>
    </row>
    <row r="29" spans="1:8">
      <c r="A29" s="66" t="s">
        <v>115</v>
      </c>
      <c r="B29" s="61"/>
      <c r="C29" s="61"/>
      <c r="D29" s="61"/>
      <c r="E29" s="67"/>
      <c r="F29" s="63"/>
    </row>
    <row r="30" spans="1:8">
      <c r="A30" s="66" t="s">
        <v>116</v>
      </c>
      <c r="B30" s="61"/>
      <c r="C30" s="61"/>
      <c r="D30" s="61"/>
      <c r="E30" s="67"/>
      <c r="F30" s="63"/>
    </row>
    <row r="31" spans="1:8">
      <c r="A31" s="66" t="s">
        <v>117</v>
      </c>
      <c r="B31" s="61">
        <v>1420</v>
      </c>
      <c r="C31" s="61"/>
      <c r="D31" s="61"/>
      <c r="E31" s="67"/>
      <c r="F31" s="63"/>
      <c r="G31" s="87"/>
      <c r="H31" s="87"/>
    </row>
    <row r="32" spans="1:8">
      <c r="A32" s="92" t="s">
        <v>118</v>
      </c>
      <c r="B32" s="93">
        <f>SUM(B3:B31)</f>
        <v>18997.8</v>
      </c>
      <c r="C32" s="61"/>
      <c r="D32" s="61"/>
      <c r="E32" s="94"/>
      <c r="F32" s="63"/>
      <c r="G32" s="173" t="s">
        <v>129</v>
      </c>
    </row>
    <row r="33" spans="1:8">
      <c r="A33" s="92" t="s">
        <v>120</v>
      </c>
      <c r="B33" s="97"/>
      <c r="C33" s="61"/>
      <c r="D33" s="61"/>
      <c r="E33" s="67"/>
      <c r="F33" s="63"/>
      <c r="G33" s="108">
        <v>2271</v>
      </c>
      <c r="H33" s="137">
        <v>225</v>
      </c>
    </row>
    <row r="34" spans="1:8">
      <c r="A34" s="66" t="s">
        <v>122</v>
      </c>
      <c r="B34" s="61">
        <v>20330</v>
      </c>
      <c r="C34" s="61"/>
      <c r="D34" s="61"/>
      <c r="E34" s="99"/>
      <c r="F34" s="63"/>
      <c r="G34" s="163"/>
      <c r="H34" s="230">
        <f>SUM(H33)</f>
        <v>225</v>
      </c>
    </row>
    <row r="35" spans="1:8">
      <c r="A35" s="66" t="s">
        <v>123</v>
      </c>
      <c r="B35" s="61">
        <v>20330</v>
      </c>
      <c r="C35" s="61"/>
      <c r="D35" s="61"/>
      <c r="E35" s="100"/>
      <c r="F35" s="63"/>
      <c r="G35" s="113"/>
      <c r="H35" s="109"/>
    </row>
    <row r="36" spans="1:8">
      <c r="A36" s="66" t="s">
        <v>124</v>
      </c>
      <c r="B36" s="61">
        <v>2000</v>
      </c>
      <c r="C36" s="61"/>
      <c r="D36" s="61"/>
      <c r="E36" s="100"/>
      <c r="F36" s="63"/>
      <c r="G36" s="113" t="s">
        <v>440</v>
      </c>
      <c r="H36" s="109"/>
    </row>
    <row r="37" spans="1:8">
      <c r="A37" s="66" t="s">
        <v>335</v>
      </c>
      <c r="B37" s="61">
        <v>20000</v>
      </c>
      <c r="C37" s="61"/>
      <c r="D37" s="61"/>
      <c r="E37" s="100"/>
      <c r="F37" s="63"/>
      <c r="G37" s="130">
        <v>2312</v>
      </c>
      <c r="H37" s="109">
        <v>39.22</v>
      </c>
    </row>
    <row r="38" spans="1:8">
      <c r="A38" s="92" t="s">
        <v>107</v>
      </c>
      <c r="B38" s="93">
        <f>SUM(B32:B37)</f>
        <v>81657.8</v>
      </c>
      <c r="C38" s="61"/>
      <c r="D38" s="61"/>
      <c r="E38" s="100"/>
      <c r="F38" s="63"/>
      <c r="G38" s="210">
        <v>2313</v>
      </c>
      <c r="H38" s="109">
        <v>50.96</v>
      </c>
    </row>
    <row r="39" spans="1:8">
      <c r="A39" s="66"/>
      <c r="B39" s="61"/>
      <c r="C39" s="61"/>
      <c r="D39" s="61"/>
      <c r="E39" s="100"/>
      <c r="F39" s="63"/>
      <c r="G39" s="210">
        <v>2314</v>
      </c>
      <c r="H39" s="109">
        <v>816</v>
      </c>
    </row>
    <row r="40" spans="1:8">
      <c r="A40" s="60" t="s">
        <v>126</v>
      </c>
      <c r="B40" s="61"/>
      <c r="C40" s="61"/>
      <c r="D40" s="61"/>
      <c r="E40" s="103"/>
      <c r="F40" s="63"/>
      <c r="G40" s="210">
        <v>2315</v>
      </c>
      <c r="H40" s="109">
        <v>99.38</v>
      </c>
    </row>
    <row r="41" spans="1:8">
      <c r="A41" s="81" t="s">
        <v>127</v>
      </c>
      <c r="B41" s="104"/>
      <c r="C41" s="104"/>
      <c r="D41" s="104"/>
      <c r="E41" s="103"/>
      <c r="F41" s="63"/>
      <c r="G41" s="210">
        <v>2316</v>
      </c>
      <c r="H41" s="110">
        <v>104.96</v>
      </c>
    </row>
    <row r="42" spans="1:8">
      <c r="A42" s="66" t="s">
        <v>128</v>
      </c>
      <c r="B42" s="61">
        <v>355.14</v>
      </c>
      <c r="C42" s="61">
        <v>355.14</v>
      </c>
      <c r="D42" s="61"/>
      <c r="E42" s="67">
        <v>750</v>
      </c>
      <c r="F42" s="63"/>
      <c r="G42" s="130">
        <v>2317</v>
      </c>
      <c r="H42" s="109">
        <v>40</v>
      </c>
    </row>
    <row r="43" spans="1:8">
      <c r="A43" s="66" t="s">
        <v>130</v>
      </c>
      <c r="B43" s="61">
        <v>14538.95</v>
      </c>
      <c r="C43" s="61">
        <v>14538.95</v>
      </c>
      <c r="D43" s="61"/>
      <c r="E43" s="67">
        <v>14500</v>
      </c>
      <c r="F43" s="63"/>
      <c r="G43" s="130">
        <v>2318</v>
      </c>
      <c r="H43" s="109">
        <v>148.08000000000001</v>
      </c>
    </row>
    <row r="44" spans="1:8">
      <c r="A44" s="66" t="s">
        <v>131</v>
      </c>
      <c r="B44" s="61">
        <v>420</v>
      </c>
      <c r="C44" s="61">
        <v>420</v>
      </c>
      <c r="D44" s="61"/>
      <c r="E44" s="67">
        <v>420</v>
      </c>
      <c r="F44" s="63"/>
      <c r="G44" s="130">
        <v>2319</v>
      </c>
      <c r="H44" s="109">
        <v>26</v>
      </c>
    </row>
    <row r="45" spans="1:8">
      <c r="A45" s="66" t="s">
        <v>132</v>
      </c>
      <c r="B45" s="61">
        <v>69.599999999999994</v>
      </c>
      <c r="C45" s="61">
        <v>58</v>
      </c>
      <c r="D45" s="61">
        <v>11.6</v>
      </c>
      <c r="E45" s="67">
        <v>150</v>
      </c>
      <c r="F45" s="63"/>
      <c r="G45" s="130">
        <v>2320</v>
      </c>
      <c r="H45" s="109">
        <v>1287.74</v>
      </c>
    </row>
    <row r="46" spans="1:8">
      <c r="A46" s="66"/>
      <c r="B46" s="61"/>
      <c r="C46" s="61"/>
      <c r="D46" s="61"/>
      <c r="E46" s="67"/>
      <c r="F46" s="63"/>
      <c r="G46" s="130">
        <v>2321</v>
      </c>
      <c r="H46" s="109">
        <v>15.59</v>
      </c>
    </row>
    <row r="47" spans="1:8">
      <c r="A47" s="81" t="s">
        <v>133</v>
      </c>
      <c r="B47" s="61"/>
      <c r="C47" s="61"/>
      <c r="D47" s="61"/>
      <c r="E47" s="67"/>
      <c r="F47" s="63"/>
      <c r="G47" s="130">
        <v>2322</v>
      </c>
      <c r="H47" s="109">
        <v>447.02</v>
      </c>
    </row>
    <row r="48" spans="1:8">
      <c r="A48" s="66" t="s">
        <v>134</v>
      </c>
      <c r="B48" s="61">
        <v>133.19999999999999</v>
      </c>
      <c r="C48" s="61">
        <v>133.19999999999999</v>
      </c>
      <c r="D48" s="61"/>
      <c r="E48" s="67">
        <v>300</v>
      </c>
      <c r="F48" s="63"/>
      <c r="G48" s="130">
        <v>2323</v>
      </c>
      <c r="H48" s="109">
        <v>32.85</v>
      </c>
    </row>
    <row r="49" spans="1:8">
      <c r="A49" s="66" t="s">
        <v>136</v>
      </c>
      <c r="B49" s="61">
        <v>698.02</v>
      </c>
      <c r="C49" s="61">
        <v>581.67999999999995</v>
      </c>
      <c r="D49" s="61">
        <v>116.34</v>
      </c>
      <c r="E49" s="67">
        <v>400</v>
      </c>
      <c r="F49" s="63"/>
      <c r="G49" s="130">
        <v>2324</v>
      </c>
      <c r="H49" s="109">
        <v>36</v>
      </c>
    </row>
    <row r="50" spans="1:8">
      <c r="A50" s="66" t="s">
        <v>218</v>
      </c>
      <c r="B50" s="61">
        <v>240</v>
      </c>
      <c r="C50" s="61">
        <v>200</v>
      </c>
      <c r="D50" s="61">
        <v>40</v>
      </c>
      <c r="E50" s="67"/>
      <c r="F50" s="63"/>
      <c r="G50" s="209"/>
      <c r="H50" s="119">
        <f>SUM(H36:H49)</f>
        <v>3143.8</v>
      </c>
    </row>
    <row r="51" spans="1:8">
      <c r="A51" s="66"/>
      <c r="B51" s="61"/>
      <c r="C51" s="61"/>
      <c r="D51" s="61"/>
      <c r="E51" s="67"/>
      <c r="F51" s="63"/>
    </row>
    <row r="52" spans="1:8">
      <c r="A52" s="66"/>
      <c r="B52" s="61"/>
      <c r="C52" s="61"/>
      <c r="D52" s="61"/>
      <c r="E52" s="67"/>
      <c r="F52" s="63"/>
    </row>
    <row r="53" spans="1:8">
      <c r="A53" s="81" t="s">
        <v>137</v>
      </c>
      <c r="B53" s="61"/>
      <c r="C53" s="61"/>
      <c r="D53" s="61"/>
      <c r="E53" s="67"/>
      <c r="F53" s="63"/>
    </row>
    <row r="54" spans="1:8">
      <c r="A54" s="66" t="s">
        <v>138</v>
      </c>
      <c r="B54" s="61">
        <v>150</v>
      </c>
      <c r="C54" s="61">
        <v>150</v>
      </c>
      <c r="D54" s="61"/>
      <c r="E54" s="67">
        <v>175</v>
      </c>
      <c r="F54" s="63"/>
    </row>
    <row r="55" spans="1:8">
      <c r="A55" s="66" t="s">
        <v>139</v>
      </c>
      <c r="B55" s="61">
        <v>378</v>
      </c>
      <c r="C55" s="61">
        <v>315</v>
      </c>
      <c r="D55" s="61">
        <v>63</v>
      </c>
      <c r="E55" s="67">
        <v>260</v>
      </c>
      <c r="F55" s="63"/>
    </row>
    <row r="56" spans="1:8">
      <c r="A56" s="66"/>
      <c r="B56" s="61"/>
      <c r="C56" s="61"/>
      <c r="D56" s="61"/>
      <c r="E56" s="67"/>
      <c r="F56" s="63"/>
    </row>
    <row r="57" spans="1:8">
      <c r="A57" s="81" t="s">
        <v>140</v>
      </c>
      <c r="B57" s="61"/>
      <c r="C57" s="61"/>
      <c r="D57" s="61"/>
      <c r="E57" s="67"/>
      <c r="F57" s="63"/>
    </row>
    <row r="58" spans="1:8">
      <c r="A58" s="66" t="s">
        <v>141</v>
      </c>
      <c r="B58" s="61">
        <v>1742.47</v>
      </c>
      <c r="C58" s="61">
        <v>1742.47</v>
      </c>
      <c r="D58" s="61"/>
      <c r="E58" s="67">
        <v>1750</v>
      </c>
      <c r="F58" s="63"/>
    </row>
    <row r="59" spans="1:8">
      <c r="A59" s="66" t="s">
        <v>142</v>
      </c>
      <c r="B59" s="61">
        <v>499.2</v>
      </c>
      <c r="C59" s="61">
        <v>499.2</v>
      </c>
      <c r="D59" s="61"/>
      <c r="E59" s="67">
        <v>600</v>
      </c>
      <c r="F59" s="63"/>
    </row>
    <row r="60" spans="1:8">
      <c r="A60" s="66" t="s">
        <v>143</v>
      </c>
      <c r="B60" s="61"/>
      <c r="C60" s="61"/>
      <c r="D60" s="61"/>
      <c r="E60" s="67">
        <v>500</v>
      </c>
      <c r="F60" s="63"/>
    </row>
    <row r="61" spans="1:8">
      <c r="A61" s="66" t="s">
        <v>334</v>
      </c>
      <c r="B61" s="61">
        <v>105</v>
      </c>
      <c r="C61" s="61">
        <v>105</v>
      </c>
      <c r="D61" s="61"/>
      <c r="E61" s="67">
        <v>180</v>
      </c>
      <c r="F61" s="63"/>
    </row>
    <row r="62" spans="1:8">
      <c r="A62" s="66" t="s">
        <v>333</v>
      </c>
      <c r="B62" s="61">
        <v>50</v>
      </c>
      <c r="C62" s="61">
        <v>50</v>
      </c>
      <c r="D62" s="61"/>
      <c r="E62" s="67"/>
      <c r="F62" s="63"/>
    </row>
    <row r="63" spans="1:8">
      <c r="A63" s="66" t="s">
        <v>145</v>
      </c>
      <c r="B63" s="61"/>
      <c r="C63" s="61"/>
      <c r="D63" s="61"/>
      <c r="E63" s="67"/>
      <c r="F63" s="63"/>
    </row>
    <row r="64" spans="1:8">
      <c r="A64" s="66" t="s">
        <v>146</v>
      </c>
      <c r="B64" s="61">
        <v>120</v>
      </c>
      <c r="C64" s="61">
        <v>120</v>
      </c>
      <c r="D64" s="61"/>
      <c r="E64" s="67">
        <v>140</v>
      </c>
      <c r="F64" s="63"/>
    </row>
    <row r="65" spans="1:6">
      <c r="A65" s="66" t="s">
        <v>147</v>
      </c>
      <c r="B65" s="61"/>
      <c r="C65" s="61"/>
      <c r="D65" s="61"/>
      <c r="E65" s="67">
        <v>200</v>
      </c>
      <c r="F65" s="63"/>
    </row>
    <row r="66" spans="1:6">
      <c r="A66" s="66"/>
      <c r="B66" s="61"/>
      <c r="C66" s="61"/>
      <c r="D66" s="61"/>
      <c r="E66" s="67"/>
      <c r="F66" s="63"/>
    </row>
    <row r="67" spans="1:6">
      <c r="A67" s="81" t="s">
        <v>148</v>
      </c>
      <c r="B67" s="61"/>
      <c r="C67" s="61"/>
      <c r="D67" s="61"/>
      <c r="E67" s="67"/>
      <c r="F67" s="63"/>
    </row>
    <row r="68" spans="1:6">
      <c r="A68" s="66" t="s">
        <v>149</v>
      </c>
      <c r="B68" s="61">
        <v>627.24</v>
      </c>
      <c r="C68" s="61">
        <v>555</v>
      </c>
      <c r="D68" s="61">
        <v>72.239999999999995</v>
      </c>
      <c r="E68" s="67">
        <v>600</v>
      </c>
      <c r="F68" s="63"/>
    </row>
    <row r="69" spans="1:6">
      <c r="A69" s="66" t="s">
        <v>150</v>
      </c>
      <c r="B69" s="61">
        <v>7</v>
      </c>
      <c r="C69" s="61">
        <v>7</v>
      </c>
      <c r="D69" s="61"/>
      <c r="E69" s="67">
        <v>10</v>
      </c>
      <c r="F69" s="63"/>
    </row>
    <row r="70" spans="1:6">
      <c r="A70" s="66" t="s">
        <v>151</v>
      </c>
      <c r="B70" s="61">
        <v>183</v>
      </c>
      <c r="C70" s="61">
        <v>183</v>
      </c>
      <c r="D70" s="61"/>
      <c r="E70" s="67">
        <v>200</v>
      </c>
      <c r="F70" s="63"/>
    </row>
    <row r="71" spans="1:6">
      <c r="A71" s="66" t="s">
        <v>152</v>
      </c>
      <c r="B71" s="61">
        <v>40</v>
      </c>
      <c r="C71" s="61">
        <v>40</v>
      </c>
      <c r="D71" s="61"/>
      <c r="E71" s="67">
        <v>50</v>
      </c>
      <c r="F71" s="63"/>
    </row>
    <row r="72" spans="1:6">
      <c r="A72" s="66"/>
      <c r="B72" s="61"/>
      <c r="C72" s="61"/>
      <c r="D72" s="61"/>
      <c r="E72" s="67"/>
      <c r="F72" s="63"/>
    </row>
    <row r="73" spans="1:6">
      <c r="A73" s="81" t="s">
        <v>153</v>
      </c>
      <c r="B73" s="61"/>
      <c r="C73" s="61"/>
      <c r="D73" s="61"/>
      <c r="E73" s="67"/>
      <c r="F73" s="63"/>
    </row>
    <row r="74" spans="1:6">
      <c r="A74" s="66" t="s">
        <v>154</v>
      </c>
      <c r="B74" s="61">
        <v>375</v>
      </c>
      <c r="C74" s="61">
        <v>375</v>
      </c>
      <c r="D74" s="61"/>
      <c r="E74" s="67">
        <v>375</v>
      </c>
      <c r="F74" s="63"/>
    </row>
    <row r="75" spans="1:6">
      <c r="A75" s="66" t="s">
        <v>155</v>
      </c>
      <c r="B75" s="61">
        <v>375</v>
      </c>
      <c r="C75" s="61">
        <v>375</v>
      </c>
      <c r="D75" s="61"/>
      <c r="E75" s="67">
        <v>375</v>
      </c>
      <c r="F75" s="63"/>
    </row>
    <row r="76" spans="1:6">
      <c r="A76" s="66" t="s">
        <v>156</v>
      </c>
      <c r="B76" s="61">
        <v>375</v>
      </c>
      <c r="C76" s="61">
        <v>375</v>
      </c>
      <c r="D76" s="61"/>
      <c r="E76" s="67">
        <v>375</v>
      </c>
      <c r="F76" s="63"/>
    </row>
    <row r="77" spans="1:6">
      <c r="A77" s="66" t="s">
        <v>157</v>
      </c>
      <c r="B77" s="61">
        <v>375</v>
      </c>
      <c r="C77" s="61">
        <v>375</v>
      </c>
      <c r="D77" s="61"/>
      <c r="E77" s="67">
        <v>375</v>
      </c>
      <c r="F77" s="63"/>
    </row>
    <row r="78" spans="1:6">
      <c r="A78" s="66" t="s">
        <v>158</v>
      </c>
      <c r="B78" s="61">
        <v>375</v>
      </c>
      <c r="C78" s="61">
        <v>375</v>
      </c>
      <c r="D78" s="61"/>
      <c r="E78" s="67">
        <v>375</v>
      </c>
      <c r="F78" s="63"/>
    </row>
    <row r="79" spans="1:6">
      <c r="A79" s="66" t="s">
        <v>159</v>
      </c>
      <c r="B79" s="61">
        <v>375</v>
      </c>
      <c r="C79" s="61">
        <v>375</v>
      </c>
      <c r="D79" s="61"/>
      <c r="E79" s="67">
        <v>375</v>
      </c>
      <c r="F79" s="63"/>
    </row>
    <row r="80" spans="1:6">
      <c r="A80" s="66" t="s">
        <v>160</v>
      </c>
      <c r="B80" s="61">
        <v>375</v>
      </c>
      <c r="C80" s="61">
        <v>375</v>
      </c>
      <c r="D80" s="61"/>
      <c r="E80" s="67">
        <v>375</v>
      </c>
      <c r="F80" s="63"/>
    </row>
    <row r="81" spans="1:6">
      <c r="A81" s="66" t="s">
        <v>161</v>
      </c>
      <c r="B81" s="61">
        <v>19.989999999999998</v>
      </c>
      <c r="C81" s="61">
        <v>19.989999999999998</v>
      </c>
      <c r="D81" s="61"/>
      <c r="E81" s="67">
        <v>30</v>
      </c>
      <c r="F81" s="63"/>
    </row>
    <row r="82" spans="1:6">
      <c r="A82" s="66" t="s">
        <v>162</v>
      </c>
      <c r="B82" s="61">
        <v>225</v>
      </c>
      <c r="C82" s="61">
        <v>225</v>
      </c>
      <c r="D82" s="61"/>
      <c r="E82" s="67">
        <v>225</v>
      </c>
      <c r="F82" s="63"/>
    </row>
    <row r="83" spans="1:6">
      <c r="A83" s="66" t="s">
        <v>163</v>
      </c>
      <c r="B83" s="61">
        <v>875</v>
      </c>
      <c r="C83" s="61">
        <v>875</v>
      </c>
      <c r="D83" s="61"/>
      <c r="E83" s="67">
        <v>875</v>
      </c>
      <c r="F83" s="63"/>
    </row>
    <row r="84" spans="1:6">
      <c r="A84" s="66" t="s">
        <v>164</v>
      </c>
      <c r="B84" s="61">
        <v>375</v>
      </c>
      <c r="C84" s="61">
        <v>375</v>
      </c>
      <c r="D84" s="61"/>
      <c r="E84" s="67">
        <v>375</v>
      </c>
      <c r="F84" s="63"/>
    </row>
    <row r="85" spans="1:6">
      <c r="A85" s="66" t="s">
        <v>165</v>
      </c>
      <c r="B85" s="61">
        <v>120</v>
      </c>
      <c r="C85" s="61">
        <v>120</v>
      </c>
      <c r="D85" s="61"/>
      <c r="E85" s="67">
        <v>120</v>
      </c>
      <c r="F85" s="63"/>
    </row>
    <row r="86" spans="1:6">
      <c r="A86" s="66" t="s">
        <v>166</v>
      </c>
      <c r="B86" s="61">
        <v>34.99</v>
      </c>
      <c r="C86" s="61">
        <v>34.99</v>
      </c>
      <c r="D86" s="61"/>
      <c r="E86" s="67">
        <v>150</v>
      </c>
      <c r="F86" s="63"/>
    </row>
    <row r="87" spans="1:6">
      <c r="A87" s="66"/>
      <c r="B87" s="61"/>
      <c r="C87" s="61"/>
      <c r="D87" s="61"/>
      <c r="E87" s="67"/>
      <c r="F87" s="63"/>
    </row>
    <row r="88" spans="1:6">
      <c r="A88" s="81" t="s">
        <v>167</v>
      </c>
      <c r="B88" s="61"/>
      <c r="C88" s="61"/>
      <c r="D88" s="61"/>
      <c r="E88" s="67"/>
      <c r="F88" s="63"/>
    </row>
    <row r="89" spans="1:6">
      <c r="A89" s="66" t="s">
        <v>168</v>
      </c>
      <c r="B89" s="61"/>
      <c r="C89" s="61"/>
      <c r="D89" s="61"/>
      <c r="E89" s="67"/>
      <c r="F89" s="63"/>
    </row>
    <row r="90" spans="1:6">
      <c r="A90" s="66" t="s">
        <v>169</v>
      </c>
      <c r="B90" s="61">
        <v>161.26</v>
      </c>
      <c r="C90" s="61">
        <v>134.38</v>
      </c>
      <c r="D90" s="61">
        <v>26.88</v>
      </c>
      <c r="E90" s="67">
        <v>200</v>
      </c>
      <c r="F90" s="63"/>
    </row>
    <row r="91" spans="1:6">
      <c r="A91" s="66" t="s">
        <v>170</v>
      </c>
      <c r="B91" s="61">
        <v>237.6</v>
      </c>
      <c r="C91" s="61">
        <v>198</v>
      </c>
      <c r="D91" s="61">
        <v>39.6</v>
      </c>
      <c r="E91" s="67">
        <v>200</v>
      </c>
      <c r="F91" s="63"/>
    </row>
    <row r="92" spans="1:6">
      <c r="A92" s="66" t="s">
        <v>171</v>
      </c>
      <c r="B92" s="61">
        <v>187.08</v>
      </c>
      <c r="C92" s="61">
        <v>155.88</v>
      </c>
      <c r="D92" s="61">
        <v>31.2</v>
      </c>
      <c r="E92" s="67">
        <v>185</v>
      </c>
      <c r="F92" s="63"/>
    </row>
    <row r="93" spans="1:6">
      <c r="A93" s="66" t="s">
        <v>172</v>
      </c>
      <c r="B93" s="61">
        <v>500</v>
      </c>
      <c r="C93" s="61">
        <v>500</v>
      </c>
      <c r="D93" s="61"/>
      <c r="E93" s="67">
        <v>500</v>
      </c>
      <c r="F93" s="63"/>
    </row>
    <row r="94" spans="1:6">
      <c r="A94" s="66" t="s">
        <v>173</v>
      </c>
      <c r="B94" s="61"/>
      <c r="C94" s="61"/>
      <c r="D94" s="61"/>
      <c r="E94" s="67"/>
      <c r="F94" s="63"/>
    </row>
    <row r="95" spans="1:6">
      <c r="A95" s="66" t="s">
        <v>174</v>
      </c>
      <c r="B95" s="61">
        <v>156</v>
      </c>
      <c r="C95" s="61">
        <v>130</v>
      </c>
      <c r="D95" s="61">
        <v>26</v>
      </c>
      <c r="E95" s="67">
        <v>100</v>
      </c>
      <c r="F95" s="63"/>
    </row>
    <row r="96" spans="1:6">
      <c r="A96" s="66" t="s">
        <v>369</v>
      </c>
      <c r="B96" s="61">
        <v>629</v>
      </c>
      <c r="C96" s="61">
        <v>524.16999999999996</v>
      </c>
      <c r="D96" s="61">
        <v>104.83</v>
      </c>
      <c r="E96" s="67"/>
      <c r="F96" s="63"/>
    </row>
    <row r="97" spans="1:6">
      <c r="A97" s="66"/>
      <c r="B97" s="61"/>
      <c r="C97" s="61"/>
      <c r="D97" s="61"/>
      <c r="E97" s="67"/>
      <c r="F97" s="63"/>
    </row>
    <row r="98" spans="1:6">
      <c r="A98" s="66"/>
      <c r="B98" s="61"/>
      <c r="C98" s="61"/>
      <c r="D98" s="61"/>
      <c r="E98" s="67"/>
      <c r="F98" s="63"/>
    </row>
    <row r="99" spans="1:6">
      <c r="A99" s="66"/>
      <c r="B99" s="61"/>
      <c r="C99" s="61"/>
      <c r="D99" s="61"/>
      <c r="E99" s="67"/>
      <c r="F99" s="63"/>
    </row>
    <row r="100" spans="1:6">
      <c r="A100" s="66"/>
      <c r="B100" s="61"/>
      <c r="C100" s="61"/>
      <c r="D100" s="61"/>
      <c r="E100" s="67"/>
      <c r="F100" s="63"/>
    </row>
    <row r="101" spans="1:6">
      <c r="A101" s="66"/>
      <c r="B101" s="61"/>
      <c r="C101" s="61"/>
      <c r="D101" s="61"/>
      <c r="E101" s="67"/>
      <c r="F101" s="63"/>
    </row>
    <row r="102" spans="1:6">
      <c r="A102" s="81" t="s">
        <v>175</v>
      </c>
      <c r="B102" s="61"/>
      <c r="C102" s="61"/>
      <c r="D102" s="61"/>
      <c r="E102" s="67"/>
      <c r="F102" s="63"/>
    </row>
    <row r="103" spans="1:6">
      <c r="A103" s="66" t="s">
        <v>176</v>
      </c>
      <c r="B103" s="61">
        <v>3408</v>
      </c>
      <c r="C103" s="61">
        <v>2840</v>
      </c>
      <c r="D103" s="61">
        <v>568</v>
      </c>
      <c r="E103" s="67">
        <v>1620</v>
      </c>
      <c r="F103" s="63"/>
    </row>
    <row r="104" spans="1:6">
      <c r="A104" s="66" t="s">
        <v>444</v>
      </c>
      <c r="B104" s="61">
        <v>816</v>
      </c>
      <c r="C104" s="61">
        <v>680</v>
      </c>
      <c r="D104" s="61">
        <v>136</v>
      </c>
      <c r="E104" s="67"/>
      <c r="F104" s="63"/>
    </row>
    <row r="105" spans="1:6">
      <c r="A105" s="66" t="s">
        <v>177</v>
      </c>
      <c r="B105" s="61"/>
      <c r="C105" s="61"/>
      <c r="D105" s="61"/>
      <c r="E105" s="67"/>
      <c r="F105" s="63"/>
    </row>
    <row r="106" spans="1:6">
      <c r="A106" s="66" t="s">
        <v>178</v>
      </c>
      <c r="B106" s="61">
        <v>4500</v>
      </c>
      <c r="C106" s="61">
        <v>4500</v>
      </c>
      <c r="D106" s="61"/>
      <c r="E106" s="67">
        <v>4500</v>
      </c>
      <c r="F106" s="63"/>
    </row>
    <row r="107" spans="1:6">
      <c r="A107" s="66" t="s">
        <v>179</v>
      </c>
      <c r="B107" s="61"/>
      <c r="C107" s="61"/>
      <c r="D107" s="61"/>
      <c r="E107" s="67">
        <v>100</v>
      </c>
      <c r="F107" s="63"/>
    </row>
    <row r="108" spans="1:6">
      <c r="A108" s="66" t="s">
        <v>180</v>
      </c>
      <c r="B108" s="61">
        <v>185.96</v>
      </c>
      <c r="C108" s="61">
        <v>185.96</v>
      </c>
      <c r="D108" s="61"/>
      <c r="E108" s="67">
        <v>300</v>
      </c>
      <c r="F108" s="63"/>
    </row>
    <row r="109" spans="1:6">
      <c r="A109" s="66" t="s">
        <v>239</v>
      </c>
      <c r="B109" s="61">
        <v>688.7</v>
      </c>
      <c r="C109" s="61">
        <v>573.91999999999996</v>
      </c>
      <c r="D109" s="61">
        <v>114.78</v>
      </c>
      <c r="E109" s="67">
        <v>500</v>
      </c>
      <c r="F109" s="63"/>
    </row>
    <row r="110" spans="1:6">
      <c r="A110" s="66" t="s">
        <v>332</v>
      </c>
      <c r="B110" s="61">
        <v>73</v>
      </c>
      <c r="C110" s="61">
        <v>73</v>
      </c>
      <c r="D110" s="61"/>
      <c r="E110" s="67"/>
      <c r="F110" s="63"/>
    </row>
    <row r="111" spans="1:6">
      <c r="A111" s="66" t="s">
        <v>182</v>
      </c>
      <c r="B111" s="61"/>
      <c r="C111" s="61"/>
      <c r="D111" s="61"/>
      <c r="E111" s="67">
        <v>250</v>
      </c>
      <c r="F111" s="63"/>
    </row>
    <row r="112" spans="1:6">
      <c r="A112" s="66" t="s">
        <v>183</v>
      </c>
      <c r="B112" s="61"/>
      <c r="C112" s="61"/>
      <c r="D112" s="61"/>
      <c r="E112" s="67">
        <v>200</v>
      </c>
      <c r="F112" s="63"/>
    </row>
    <row r="113" spans="1:6">
      <c r="A113" s="66" t="s">
        <v>184</v>
      </c>
      <c r="B113" s="61"/>
      <c r="C113" s="61"/>
      <c r="D113" s="61"/>
      <c r="E113" s="67">
        <v>200</v>
      </c>
      <c r="F113" s="63"/>
    </row>
    <row r="114" spans="1:6">
      <c r="A114" s="66" t="s">
        <v>185</v>
      </c>
      <c r="B114" s="61">
        <v>54.59</v>
      </c>
      <c r="C114" s="61">
        <v>45.49</v>
      </c>
      <c r="D114" s="61">
        <v>9.1</v>
      </c>
      <c r="E114" s="67">
        <v>100</v>
      </c>
      <c r="F114" s="63"/>
    </row>
    <row r="115" spans="1:6">
      <c r="A115" s="66" t="s">
        <v>372</v>
      </c>
      <c r="B115" s="61">
        <v>80</v>
      </c>
      <c r="C115" s="61">
        <v>80</v>
      </c>
      <c r="D115" s="61"/>
      <c r="E115" s="67"/>
      <c r="F115" s="63"/>
    </row>
    <row r="116" spans="1:6">
      <c r="A116" s="66"/>
      <c r="B116" s="61"/>
      <c r="C116" s="61"/>
      <c r="D116" s="61"/>
      <c r="E116" s="67"/>
      <c r="F116" s="63"/>
    </row>
    <row r="117" spans="1:6">
      <c r="A117" s="81" t="s">
        <v>186</v>
      </c>
      <c r="B117" s="61"/>
      <c r="C117" s="61"/>
      <c r="D117" s="61"/>
      <c r="E117" s="67"/>
      <c r="F117" s="63"/>
    </row>
    <row r="118" spans="1:6">
      <c r="A118" s="66" t="s">
        <v>187</v>
      </c>
      <c r="B118" s="61">
        <v>254.4</v>
      </c>
      <c r="C118" s="61">
        <v>254.4</v>
      </c>
      <c r="D118" s="61"/>
      <c r="E118" s="67">
        <v>250</v>
      </c>
      <c r="F118" s="63"/>
    </row>
    <row r="119" spans="1:6">
      <c r="A119" s="66"/>
      <c r="B119" s="61"/>
      <c r="C119" s="61"/>
      <c r="D119" s="61"/>
      <c r="E119" s="67"/>
      <c r="F119" s="63"/>
    </row>
    <row r="120" spans="1:6">
      <c r="A120" s="81" t="s">
        <v>188</v>
      </c>
      <c r="B120" s="61"/>
      <c r="C120" s="61"/>
      <c r="D120" s="61"/>
      <c r="E120" s="67"/>
      <c r="F120" s="63"/>
    </row>
    <row r="121" spans="1:6">
      <c r="A121" s="66" t="s">
        <v>189</v>
      </c>
      <c r="B121" s="61">
        <v>38</v>
      </c>
      <c r="C121" s="61">
        <v>38</v>
      </c>
      <c r="D121" s="61"/>
      <c r="E121" s="67">
        <v>100</v>
      </c>
      <c r="F121" s="63"/>
    </row>
    <row r="122" spans="1:6">
      <c r="A122" s="66" t="s">
        <v>190</v>
      </c>
      <c r="B122" s="61">
        <v>195.92</v>
      </c>
      <c r="C122" s="61">
        <v>166.1</v>
      </c>
      <c r="D122" s="61">
        <v>29.82</v>
      </c>
      <c r="E122" s="67"/>
      <c r="F122" s="63"/>
    </row>
    <row r="123" spans="1:6">
      <c r="A123" s="66" t="s">
        <v>240</v>
      </c>
      <c r="B123" s="61">
        <v>291</v>
      </c>
      <c r="C123" s="61">
        <v>242.5</v>
      </c>
      <c r="D123" s="61">
        <v>48.5</v>
      </c>
      <c r="E123" s="67">
        <v>170</v>
      </c>
      <c r="F123" s="63"/>
    </row>
    <row r="124" spans="1:6">
      <c r="A124" s="66" t="s">
        <v>31</v>
      </c>
      <c r="B124" s="61">
        <v>1039.08</v>
      </c>
      <c r="C124" s="61">
        <v>1039.08</v>
      </c>
      <c r="D124" s="61"/>
      <c r="E124" s="67">
        <v>200</v>
      </c>
      <c r="F124" s="63"/>
    </row>
    <row r="125" spans="1:6">
      <c r="A125" s="66" t="s">
        <v>343</v>
      </c>
      <c r="B125" s="61">
        <v>790.75</v>
      </c>
      <c r="C125" s="61">
        <v>790.75</v>
      </c>
      <c r="D125" s="61"/>
      <c r="E125" s="67"/>
      <c r="F125" s="63"/>
    </row>
    <row r="126" spans="1:6">
      <c r="A126" s="66" t="s">
        <v>403</v>
      </c>
      <c r="B126" s="61">
        <v>176.46</v>
      </c>
      <c r="C126" s="61">
        <v>176.46</v>
      </c>
      <c r="D126" s="61"/>
      <c r="E126" s="67"/>
      <c r="F126" s="63"/>
    </row>
    <row r="127" spans="1:6">
      <c r="A127" s="66" t="s">
        <v>192</v>
      </c>
      <c r="B127" s="61"/>
      <c r="C127" s="61"/>
      <c r="D127" s="61"/>
      <c r="E127" s="67"/>
      <c r="F127" s="63"/>
    </row>
    <row r="128" spans="1:6">
      <c r="A128" s="66" t="s">
        <v>193</v>
      </c>
      <c r="B128" s="61">
        <v>405</v>
      </c>
      <c r="C128" s="61">
        <v>405</v>
      </c>
      <c r="D128" s="61"/>
      <c r="E128" s="67"/>
      <c r="F128" s="63"/>
    </row>
    <row r="129" spans="1:6">
      <c r="A129" s="66" t="s">
        <v>368</v>
      </c>
      <c r="B129" s="61">
        <v>145</v>
      </c>
      <c r="C129" s="61">
        <v>145</v>
      </c>
      <c r="D129" s="61"/>
      <c r="E129" s="67"/>
      <c r="F129" s="63"/>
    </row>
    <row r="130" spans="1:6">
      <c r="A130" s="66" t="s">
        <v>216</v>
      </c>
      <c r="B130" s="61">
        <v>442.49</v>
      </c>
      <c r="C130" s="61">
        <v>368.74</v>
      </c>
      <c r="D130" s="61">
        <v>73.75</v>
      </c>
      <c r="E130" s="67"/>
      <c r="F130" s="63"/>
    </row>
    <row r="131" spans="1:6">
      <c r="A131" s="66" t="s">
        <v>84</v>
      </c>
      <c r="B131" s="61"/>
      <c r="C131" s="61"/>
      <c r="D131" s="61"/>
      <c r="E131" s="67">
        <v>100</v>
      </c>
      <c r="F131" s="63"/>
    </row>
    <row r="132" spans="1:6">
      <c r="A132" s="66" t="s">
        <v>194</v>
      </c>
      <c r="B132" s="61"/>
      <c r="C132" s="61"/>
      <c r="D132" s="61"/>
      <c r="E132" s="67"/>
      <c r="F132" s="63"/>
    </row>
    <row r="133" spans="1:6">
      <c r="A133" s="66" t="s">
        <v>217</v>
      </c>
      <c r="B133" s="61">
        <v>3360</v>
      </c>
      <c r="C133" s="61">
        <v>2800</v>
      </c>
      <c r="D133" s="61">
        <v>560</v>
      </c>
      <c r="E133" s="67"/>
      <c r="F133" s="63"/>
    </row>
    <row r="134" spans="1:6">
      <c r="A134" s="66" t="s">
        <v>397</v>
      </c>
      <c r="B134" s="61">
        <v>384</v>
      </c>
      <c r="C134" s="61">
        <v>384</v>
      </c>
      <c r="D134" s="61"/>
      <c r="E134" s="67"/>
      <c r="F134" s="63"/>
    </row>
    <row r="135" spans="1:6">
      <c r="A135" s="66" t="s">
        <v>281</v>
      </c>
      <c r="B135" s="61">
        <v>90.68</v>
      </c>
      <c r="C135" s="61">
        <v>75.569999999999993</v>
      </c>
      <c r="D135" s="61">
        <v>15.11</v>
      </c>
      <c r="E135" s="67"/>
      <c r="F135" s="63"/>
    </row>
    <row r="136" spans="1:6">
      <c r="A136" s="66" t="s">
        <v>195</v>
      </c>
      <c r="B136" s="61"/>
      <c r="C136" s="61"/>
      <c r="D136" s="61"/>
      <c r="E136" s="67"/>
      <c r="F136" s="63"/>
    </row>
    <row r="137" spans="1:6">
      <c r="A137" s="66" t="s">
        <v>15</v>
      </c>
      <c r="B137" s="61">
        <v>840</v>
      </c>
      <c r="C137" s="61">
        <v>700</v>
      </c>
      <c r="D137" s="61">
        <v>140</v>
      </c>
      <c r="E137" s="67"/>
      <c r="F137" s="63"/>
    </row>
    <row r="138" spans="1:6">
      <c r="A138" s="66" t="s">
        <v>197</v>
      </c>
      <c r="B138" s="61"/>
      <c r="C138" s="61"/>
      <c r="D138" s="61"/>
      <c r="E138" s="67">
        <v>100</v>
      </c>
      <c r="F138" s="63"/>
    </row>
    <row r="139" spans="1:6">
      <c r="A139" s="66" t="s">
        <v>198</v>
      </c>
      <c r="B139" s="61"/>
      <c r="C139" s="61" t="s">
        <v>220</v>
      </c>
      <c r="D139" s="61"/>
      <c r="E139" s="67">
        <v>50</v>
      </c>
      <c r="F139" s="63"/>
    </row>
    <row r="140" spans="1:6">
      <c r="A140" s="66" t="s">
        <v>199</v>
      </c>
      <c r="B140" s="61"/>
      <c r="C140" s="61"/>
      <c r="D140" s="61"/>
      <c r="E140" s="67">
        <v>150</v>
      </c>
      <c r="F140" s="63"/>
    </row>
    <row r="141" spans="1:6">
      <c r="A141" s="66" t="s">
        <v>200</v>
      </c>
      <c r="B141" s="61"/>
      <c r="C141" s="61"/>
      <c r="D141" s="61"/>
      <c r="E141" s="67">
        <v>1000</v>
      </c>
      <c r="F141" s="63"/>
    </row>
    <row r="142" spans="1:6">
      <c r="A142" s="66" t="s">
        <v>201</v>
      </c>
      <c r="B142" s="61"/>
      <c r="C142" s="61"/>
      <c r="D142" s="61"/>
      <c r="E142" s="67"/>
      <c r="F142" s="63"/>
    </row>
    <row r="143" spans="1:6">
      <c r="A143" s="66" t="s">
        <v>202</v>
      </c>
      <c r="B143" s="61">
        <v>460</v>
      </c>
      <c r="C143" s="61">
        <v>460</v>
      </c>
      <c r="D143" s="61"/>
      <c r="E143" s="67"/>
      <c r="F143" s="63"/>
    </row>
    <row r="144" spans="1:6">
      <c r="A144" s="66" t="s">
        <v>376</v>
      </c>
      <c r="B144" s="61">
        <v>8000</v>
      </c>
      <c r="C144" s="61">
        <v>8000</v>
      </c>
      <c r="D144" s="61"/>
      <c r="E144" s="67"/>
      <c r="F144" s="63"/>
    </row>
    <row r="145" spans="1:6">
      <c r="A145" s="66" t="s">
        <v>203</v>
      </c>
      <c r="B145" s="61"/>
      <c r="C145" s="61"/>
      <c r="D145" s="61"/>
      <c r="E145" s="67"/>
      <c r="F145" s="63"/>
    </row>
    <row r="146" spans="1:6">
      <c r="A146" s="66" t="s">
        <v>342</v>
      </c>
      <c r="B146" s="61">
        <v>531.33000000000004</v>
      </c>
      <c r="C146" s="61">
        <v>531.33000000000004</v>
      </c>
      <c r="D146" s="61"/>
      <c r="E146" s="67"/>
      <c r="F146" s="63"/>
    </row>
    <row r="147" spans="1:6">
      <c r="A147" s="66" t="s">
        <v>213</v>
      </c>
      <c r="B147" s="61">
        <v>1161.6300000000001</v>
      </c>
      <c r="C147" s="61">
        <v>1000.46</v>
      </c>
      <c r="D147" s="61">
        <v>161.16999999999999</v>
      </c>
      <c r="E147" s="67">
        <v>600</v>
      </c>
      <c r="F147" s="63"/>
    </row>
    <row r="148" spans="1:6">
      <c r="A148" s="66" t="s">
        <v>106</v>
      </c>
      <c r="B148" s="61"/>
      <c r="C148" s="61"/>
      <c r="D148" s="61"/>
      <c r="E148" s="67"/>
      <c r="F148" s="63"/>
    </row>
    <row r="149" spans="1:6">
      <c r="A149" s="66" t="s">
        <v>204</v>
      </c>
      <c r="B149" s="61">
        <v>477.72</v>
      </c>
      <c r="C149" s="61">
        <v>434.32</v>
      </c>
      <c r="D149" s="61">
        <v>43.4</v>
      </c>
      <c r="E149" s="67"/>
      <c r="F149" s="63"/>
    </row>
    <row r="150" spans="1:6">
      <c r="A150" s="66" t="s">
        <v>442</v>
      </c>
      <c r="B150" s="61"/>
      <c r="C150" s="61"/>
      <c r="D150" s="61"/>
      <c r="E150" s="67"/>
      <c r="F150" s="63"/>
    </row>
    <row r="151" spans="1:6">
      <c r="A151" s="66" t="s">
        <v>443</v>
      </c>
      <c r="B151" s="61"/>
      <c r="C151" s="61"/>
      <c r="D151" s="61"/>
      <c r="E151" s="67"/>
      <c r="F151" s="63"/>
    </row>
    <row r="152" spans="1:6">
      <c r="A152" s="66" t="s">
        <v>241</v>
      </c>
      <c r="B152" s="61"/>
      <c r="C152" s="61"/>
      <c r="D152" s="61"/>
      <c r="E152" s="67">
        <v>3000</v>
      </c>
      <c r="F152" s="63"/>
    </row>
    <row r="153" spans="1:6">
      <c r="A153" s="66" t="s">
        <v>205</v>
      </c>
      <c r="B153" s="61"/>
      <c r="C153" s="61"/>
      <c r="D153" s="61"/>
      <c r="E153" s="67">
        <v>100</v>
      </c>
      <c r="F153" s="63"/>
    </row>
    <row r="154" spans="1:6">
      <c r="A154" s="66" t="s">
        <v>206</v>
      </c>
      <c r="B154" s="61"/>
      <c r="C154" s="61"/>
      <c r="D154" s="61"/>
      <c r="E154" s="67"/>
      <c r="F154" s="63"/>
    </row>
    <row r="155" spans="1:6">
      <c r="A155" s="66" t="s">
        <v>396</v>
      </c>
      <c r="B155" s="61">
        <v>134.12</v>
      </c>
      <c r="C155" s="61">
        <v>111.77</v>
      </c>
      <c r="D155" s="61">
        <v>22.35</v>
      </c>
      <c r="E155" s="67"/>
      <c r="F155" s="63"/>
    </row>
    <row r="156" spans="1:6">
      <c r="A156" s="66" t="s">
        <v>112</v>
      </c>
      <c r="B156" s="61">
        <v>530</v>
      </c>
      <c r="C156" s="61">
        <v>530</v>
      </c>
      <c r="D156" s="61"/>
      <c r="E156" s="67"/>
      <c r="F156" s="63"/>
    </row>
    <row r="157" spans="1:6">
      <c r="A157" s="66" t="s">
        <v>375</v>
      </c>
      <c r="B157" s="61">
        <v>4972.5</v>
      </c>
      <c r="C157" s="61">
        <v>4143.75</v>
      </c>
      <c r="D157" s="61">
        <v>828.75</v>
      </c>
      <c r="E157" s="67"/>
      <c r="F157" s="63"/>
    </row>
    <row r="158" spans="1:6">
      <c r="A158" s="66" t="s">
        <v>207</v>
      </c>
      <c r="B158" s="61"/>
      <c r="C158" s="61"/>
      <c r="D158" s="61"/>
      <c r="E158" s="67">
        <v>100</v>
      </c>
      <c r="F158" s="63"/>
    </row>
    <row r="159" spans="1:6">
      <c r="A159" s="66" t="s">
        <v>208</v>
      </c>
      <c r="B159" s="61"/>
      <c r="C159" s="61"/>
      <c r="D159" s="61"/>
      <c r="E159" s="67">
        <v>100</v>
      </c>
      <c r="F159" s="63"/>
    </row>
    <row r="160" spans="1:6">
      <c r="A160" s="66" t="s">
        <v>209</v>
      </c>
      <c r="B160" s="61"/>
      <c r="C160" s="61"/>
      <c r="D160" s="61"/>
      <c r="E160" s="67"/>
      <c r="F160" s="63"/>
    </row>
    <row r="161" spans="1:6">
      <c r="A161" s="66" t="s">
        <v>210</v>
      </c>
      <c r="B161" s="61"/>
      <c r="C161" s="61"/>
      <c r="D161" s="61"/>
      <c r="E161" s="117">
        <v>100</v>
      </c>
      <c r="F161" s="63"/>
    </row>
    <row r="162" spans="1:6">
      <c r="A162" s="66"/>
      <c r="B162" s="61"/>
      <c r="C162" s="61"/>
      <c r="D162" s="61"/>
      <c r="E162" s="117"/>
      <c r="F162" s="63"/>
    </row>
    <row r="163" spans="1:6">
      <c r="A163" s="66" t="s">
        <v>335</v>
      </c>
      <c r="B163" s="61">
        <v>20000</v>
      </c>
      <c r="C163" s="61">
        <v>20000</v>
      </c>
      <c r="D163" s="61"/>
      <c r="E163" s="117"/>
      <c r="F163" s="63"/>
    </row>
    <row r="164" spans="1:6">
      <c r="A164" s="66"/>
      <c r="B164" s="61"/>
      <c r="C164" s="61"/>
      <c r="D164" s="61"/>
      <c r="E164" s="117"/>
      <c r="F164" s="63"/>
    </row>
    <row r="165" spans="1:6">
      <c r="A165" s="66" t="s">
        <v>441</v>
      </c>
      <c r="B165" s="61">
        <v>2000</v>
      </c>
      <c r="C165" s="61">
        <v>2000</v>
      </c>
      <c r="D165" s="61"/>
      <c r="F165" s="63"/>
    </row>
    <row r="166" spans="1:6">
      <c r="A166" s="66"/>
      <c r="B166" s="61"/>
      <c r="C166" s="61"/>
      <c r="D166" s="61"/>
      <c r="F166" s="63"/>
    </row>
    <row r="167" spans="1:6">
      <c r="A167" s="66" t="s">
        <v>219</v>
      </c>
      <c r="B167" s="118">
        <f>SUM(B42:B165)</f>
        <v>83029.070000000007</v>
      </c>
      <c r="C167" s="118">
        <f t="shared" ref="C167:E167" si="0">SUM(C42:C165)</f>
        <v>79746.649999999994</v>
      </c>
      <c r="D167" s="118">
        <f t="shared" si="0"/>
        <v>3282.42</v>
      </c>
      <c r="E167" s="118">
        <f t="shared" si="0"/>
        <v>40660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B99C-56E6-4CC2-BE2D-CCDDAE1B734F}">
  <dimension ref="A1:H166"/>
  <sheetViews>
    <sheetView topLeftCell="A25" workbookViewId="0">
      <selection activeCell="G37" sqref="G37:H49"/>
    </sheetView>
  </sheetViews>
  <sheetFormatPr defaultRowHeight="14.4"/>
  <cols>
    <col min="1" max="1" width="22.109375" customWidth="1"/>
    <col min="2" max="2" width="11.21875" customWidth="1"/>
    <col min="3" max="3" width="10.33203125" customWidth="1"/>
    <col min="5" max="5" width="10.109375" customWidth="1"/>
    <col min="6" max="6" width="1.33203125" customWidth="1"/>
    <col min="8" max="8" width="12.109375" customWidth="1"/>
  </cols>
  <sheetData>
    <row r="1" spans="1:8" ht="15" thickBot="1">
      <c r="A1" s="58" t="s">
        <v>456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457</v>
      </c>
      <c r="H2" s="147"/>
    </row>
    <row r="3" spans="1:8">
      <c r="A3" s="66" t="s">
        <v>214</v>
      </c>
      <c r="B3" s="61">
        <v>6748.02</v>
      </c>
      <c r="C3" s="61"/>
      <c r="D3" s="61"/>
      <c r="E3" s="62"/>
      <c r="F3" s="63"/>
      <c r="G3" s="148" t="s">
        <v>458</v>
      </c>
      <c r="H3" s="69"/>
    </row>
    <row r="4" spans="1:8">
      <c r="A4" s="66" t="s">
        <v>31</v>
      </c>
      <c r="B4" s="61">
        <v>623.49</v>
      </c>
      <c r="C4" s="61"/>
      <c r="D4" s="61"/>
      <c r="E4" s="62"/>
      <c r="F4" s="63"/>
      <c r="G4" s="148"/>
      <c r="H4" s="69"/>
    </row>
    <row r="5" spans="1:8">
      <c r="A5" s="66" t="s">
        <v>331</v>
      </c>
      <c r="B5" s="146">
        <v>1000</v>
      </c>
      <c r="C5" s="61"/>
      <c r="D5" s="61"/>
      <c r="E5" s="67"/>
      <c r="F5" s="63"/>
      <c r="G5" s="68" t="s">
        <v>83</v>
      </c>
      <c r="H5" s="71">
        <v>5587.02</v>
      </c>
    </row>
    <row r="6" spans="1:8">
      <c r="A6" s="66" t="s">
        <v>399</v>
      </c>
      <c r="B6" s="61">
        <v>300</v>
      </c>
      <c r="C6" s="61"/>
      <c r="D6" s="61"/>
      <c r="E6" s="67"/>
      <c r="F6" s="63"/>
      <c r="G6" s="149" t="s">
        <v>85</v>
      </c>
      <c r="H6" s="232">
        <f>SUM(H34+H50)</f>
        <v>3368.8</v>
      </c>
    </row>
    <row r="7" spans="1:8">
      <c r="A7" s="66" t="s">
        <v>84</v>
      </c>
      <c r="B7" s="61"/>
      <c r="C7" s="61"/>
      <c r="D7" s="61"/>
      <c r="E7" s="67"/>
      <c r="F7" s="63"/>
      <c r="G7" s="149" t="s">
        <v>87</v>
      </c>
      <c r="H7" s="233">
        <v>0</v>
      </c>
    </row>
    <row r="8" spans="1:8">
      <c r="A8" s="66" t="s">
        <v>86</v>
      </c>
      <c r="B8" s="61">
        <v>573</v>
      </c>
      <c r="C8" s="61"/>
      <c r="D8" s="61"/>
      <c r="E8" s="67"/>
      <c r="F8" s="63"/>
      <c r="G8" s="153"/>
      <c r="H8" s="71">
        <f>SUM(H5-H6+H7)</f>
        <v>2218.2200000000003</v>
      </c>
    </row>
    <row r="9" spans="1:8">
      <c r="A9" s="66" t="s">
        <v>88</v>
      </c>
      <c r="B9" s="61">
        <v>600</v>
      </c>
      <c r="C9" s="61"/>
      <c r="D9" s="61"/>
      <c r="E9" s="67"/>
      <c r="F9" s="63"/>
      <c r="G9" s="77"/>
      <c r="H9" s="78"/>
    </row>
    <row r="10" spans="1:8">
      <c r="A10" s="66" t="s">
        <v>89</v>
      </c>
      <c r="B10" s="61">
        <v>2838.69</v>
      </c>
      <c r="C10" s="61"/>
      <c r="D10" s="61"/>
      <c r="E10" s="67"/>
      <c r="F10" s="63"/>
      <c r="G10" s="68" t="s">
        <v>91</v>
      </c>
      <c r="H10" s="71">
        <v>239.1</v>
      </c>
    </row>
    <row r="11" spans="1:8">
      <c r="A11" s="66" t="s">
        <v>90</v>
      </c>
      <c r="B11" s="61">
        <v>23.03</v>
      </c>
      <c r="C11" s="61"/>
      <c r="D11" s="61"/>
      <c r="E11" s="67"/>
      <c r="F11" s="63"/>
      <c r="G11" s="68"/>
      <c r="H11" s="71"/>
    </row>
    <row r="12" spans="1:8">
      <c r="A12" s="66" t="s">
        <v>92</v>
      </c>
      <c r="B12" s="61"/>
      <c r="C12" s="61"/>
      <c r="D12" s="61"/>
      <c r="E12" s="67"/>
      <c r="F12" s="63"/>
      <c r="G12" s="68" t="s">
        <v>94</v>
      </c>
      <c r="H12" s="71">
        <v>102624.53</v>
      </c>
    </row>
    <row r="13" spans="1:8">
      <c r="A13" s="66" t="s">
        <v>215</v>
      </c>
      <c r="B13" s="61">
        <v>604.38</v>
      </c>
      <c r="C13" s="61"/>
      <c r="D13" s="61"/>
      <c r="E13" s="67"/>
      <c r="F13" s="63"/>
      <c r="G13" s="235"/>
      <c r="H13" s="236"/>
    </row>
    <row r="14" spans="1:8" ht="15" thickBot="1">
      <c r="A14" s="66" t="s">
        <v>93</v>
      </c>
      <c r="B14" s="61"/>
      <c r="C14" s="61"/>
      <c r="D14" s="61"/>
      <c r="E14" s="67"/>
      <c r="F14" s="63"/>
      <c r="G14" s="155" t="s">
        <v>98</v>
      </c>
      <c r="H14" s="234">
        <f>SUM(H8+H10+H12)</f>
        <v>105081.85</v>
      </c>
    </row>
    <row r="15" spans="1:8">
      <c r="A15" s="66" t="s">
        <v>15</v>
      </c>
      <c r="B15" s="61"/>
      <c r="C15" s="61"/>
      <c r="D15" s="61"/>
      <c r="E15" s="67"/>
      <c r="F15" s="63"/>
      <c r="G15" s="231"/>
      <c r="H15" s="216"/>
    </row>
    <row r="16" spans="1:8">
      <c r="A16" s="66" t="s">
        <v>96</v>
      </c>
      <c r="B16" s="61">
        <v>200</v>
      </c>
      <c r="C16" s="61"/>
      <c r="D16" s="61"/>
      <c r="E16" s="67"/>
      <c r="F16" s="63"/>
    </row>
    <row r="17" spans="1:8" ht="15" thickBot="1">
      <c r="A17" s="66" t="s">
        <v>97</v>
      </c>
      <c r="B17" s="61"/>
      <c r="C17" s="61"/>
      <c r="D17" s="61"/>
      <c r="E17" s="67"/>
      <c r="F17" s="63"/>
    </row>
    <row r="18" spans="1:8">
      <c r="A18" s="66" t="s">
        <v>99</v>
      </c>
      <c r="B18" s="61"/>
      <c r="C18" s="61"/>
      <c r="D18" s="61"/>
      <c r="E18" s="67"/>
      <c r="F18" s="63"/>
      <c r="G18" s="237" t="s">
        <v>102</v>
      </c>
      <c r="H18" s="238">
        <v>106453.12</v>
      </c>
    </row>
    <row r="19" spans="1:8">
      <c r="A19" s="66" t="s">
        <v>100</v>
      </c>
      <c r="B19" s="61"/>
      <c r="C19" s="61"/>
      <c r="D19" s="61"/>
      <c r="E19" s="67"/>
      <c r="F19" s="63"/>
      <c r="G19" s="239"/>
      <c r="H19" s="253" t="s">
        <v>459</v>
      </c>
    </row>
    <row r="20" spans="1:8">
      <c r="A20" s="66" t="s">
        <v>101</v>
      </c>
      <c r="B20" s="61">
        <v>1925.87</v>
      </c>
      <c r="C20" s="61"/>
      <c r="D20" s="61"/>
      <c r="E20" s="67"/>
      <c r="F20" s="63"/>
      <c r="G20" s="240" t="s">
        <v>105</v>
      </c>
      <c r="H20" s="241"/>
    </row>
    <row r="21" spans="1:8">
      <c r="A21" s="66" t="s">
        <v>103</v>
      </c>
      <c r="B21" s="61"/>
      <c r="C21" s="61"/>
      <c r="D21" s="61"/>
      <c r="E21" s="67"/>
      <c r="F21" s="63"/>
      <c r="G21" s="240" t="s">
        <v>107</v>
      </c>
      <c r="H21" s="241">
        <f>SUM(B36)</f>
        <v>59657.8</v>
      </c>
    </row>
    <row r="22" spans="1:8">
      <c r="A22" s="66" t="s">
        <v>104</v>
      </c>
      <c r="B22" s="61">
        <v>86.32</v>
      </c>
      <c r="C22" s="61"/>
      <c r="D22" s="61"/>
      <c r="E22" s="67"/>
      <c r="F22" s="63"/>
      <c r="G22" s="68"/>
      <c r="H22" s="71"/>
    </row>
    <row r="23" spans="1:8">
      <c r="A23" s="66" t="s">
        <v>442</v>
      </c>
      <c r="B23" s="61">
        <v>240</v>
      </c>
      <c r="C23" s="61"/>
      <c r="D23" s="61"/>
      <c r="E23" s="67"/>
      <c r="F23" s="63"/>
      <c r="G23" s="242" t="s">
        <v>113</v>
      </c>
      <c r="H23" s="243"/>
    </row>
    <row r="24" spans="1:8">
      <c r="A24" s="66" t="s">
        <v>443</v>
      </c>
      <c r="B24" s="61">
        <v>950</v>
      </c>
      <c r="C24" s="61"/>
      <c r="D24" s="61"/>
      <c r="E24" s="67"/>
      <c r="F24" s="63"/>
      <c r="G24" s="242" t="s">
        <v>114</v>
      </c>
      <c r="H24" s="244">
        <f>SUM(B164)</f>
        <v>61029.07</v>
      </c>
    </row>
    <row r="25" spans="1:8">
      <c r="A25" s="66" t="s">
        <v>110</v>
      </c>
      <c r="B25" s="61">
        <v>405</v>
      </c>
      <c r="C25" s="61"/>
      <c r="D25" s="61"/>
      <c r="E25" s="67"/>
      <c r="F25" s="63"/>
      <c r="G25" s="245"/>
      <c r="H25" s="246"/>
    </row>
    <row r="26" spans="1:8" ht="15" thickBot="1">
      <c r="A26" s="66" t="s">
        <v>111</v>
      </c>
      <c r="B26" s="61">
        <v>460</v>
      </c>
      <c r="C26" s="61"/>
      <c r="D26" s="61"/>
      <c r="E26" s="67"/>
      <c r="F26" s="63"/>
      <c r="G26" s="155" t="s">
        <v>119</v>
      </c>
      <c r="H26" s="247">
        <f>SUM(H18)+H21-H24</f>
        <v>105081.84999999998</v>
      </c>
    </row>
    <row r="27" spans="1:8" ht="15" thickBot="1">
      <c r="A27" s="66" t="s">
        <v>112</v>
      </c>
      <c r="B27" s="61"/>
      <c r="C27" s="61"/>
      <c r="D27" s="61"/>
      <c r="E27" s="67"/>
      <c r="F27" s="63"/>
      <c r="G27" s="66"/>
      <c r="H27" s="86"/>
    </row>
    <row r="28" spans="1:8" ht="15" thickBot="1">
      <c r="A28" s="66" t="s">
        <v>3</v>
      </c>
      <c r="B28" s="61"/>
      <c r="C28" s="61"/>
      <c r="D28" s="61"/>
      <c r="E28" s="67"/>
      <c r="F28" s="63"/>
      <c r="G28" s="87"/>
      <c r="H28" s="248" t="s">
        <v>121</v>
      </c>
    </row>
    <row r="29" spans="1:8">
      <c r="A29" s="66" t="s">
        <v>115</v>
      </c>
      <c r="B29" s="61"/>
      <c r="C29" s="61"/>
      <c r="D29" s="61"/>
      <c r="E29" s="67"/>
      <c r="F29" s="63"/>
    </row>
    <row r="30" spans="1:8">
      <c r="A30" s="66" t="s">
        <v>116</v>
      </c>
      <c r="B30" s="61"/>
      <c r="C30" s="61"/>
      <c r="D30" s="61"/>
      <c r="E30" s="67"/>
      <c r="F30" s="63"/>
    </row>
    <row r="31" spans="1:8">
      <c r="A31" s="66" t="s">
        <v>117</v>
      </c>
      <c r="B31" s="61">
        <v>1420</v>
      </c>
      <c r="C31" s="61"/>
      <c r="D31" s="61"/>
      <c r="E31" s="67"/>
      <c r="F31" s="63"/>
      <c r="G31" s="87"/>
      <c r="H31" s="87"/>
    </row>
    <row r="32" spans="1:8">
      <c r="A32" s="92" t="s">
        <v>118</v>
      </c>
      <c r="B32" s="93">
        <f>SUM(B3:B31)</f>
        <v>18997.8</v>
      </c>
      <c r="C32" s="61"/>
      <c r="D32" s="61"/>
      <c r="E32" s="94"/>
      <c r="F32" s="63"/>
      <c r="G32" s="173" t="s">
        <v>129</v>
      </c>
    </row>
    <row r="33" spans="1:8">
      <c r="A33" s="92" t="s">
        <v>120</v>
      </c>
      <c r="B33" s="97"/>
      <c r="C33" s="61"/>
      <c r="D33" s="61"/>
      <c r="E33" s="67"/>
      <c r="F33" s="63"/>
      <c r="G33" s="108">
        <v>2271</v>
      </c>
      <c r="H33" s="137">
        <v>225</v>
      </c>
    </row>
    <row r="34" spans="1:8">
      <c r="A34" s="66" t="s">
        <v>122</v>
      </c>
      <c r="B34" s="61">
        <v>20330</v>
      </c>
      <c r="C34" s="61"/>
      <c r="D34" s="61"/>
      <c r="E34" s="99"/>
      <c r="F34" s="63"/>
      <c r="G34" s="163"/>
      <c r="H34" s="230">
        <f>SUM(H33)</f>
        <v>225</v>
      </c>
    </row>
    <row r="35" spans="1:8">
      <c r="A35" s="66" t="s">
        <v>123</v>
      </c>
      <c r="B35" s="61">
        <v>20330</v>
      </c>
      <c r="C35" s="61"/>
      <c r="D35" s="61"/>
      <c r="E35" s="100"/>
      <c r="F35" s="63"/>
      <c r="G35" s="113"/>
      <c r="H35" s="109"/>
    </row>
    <row r="36" spans="1:8">
      <c r="A36" s="249" t="s">
        <v>107</v>
      </c>
      <c r="B36" s="250">
        <f>SUM(B32:B35)</f>
        <v>59657.8</v>
      </c>
      <c r="C36" s="61"/>
      <c r="D36" s="61"/>
      <c r="E36" s="100"/>
      <c r="F36" s="63"/>
      <c r="G36" s="113" t="s">
        <v>440</v>
      </c>
      <c r="H36" s="109"/>
    </row>
    <row r="37" spans="1:8">
      <c r="A37" s="66"/>
      <c r="B37" s="61"/>
      <c r="C37" s="61"/>
      <c r="D37" s="61"/>
      <c r="E37" s="100"/>
      <c r="F37" s="63"/>
      <c r="G37" s="130">
        <v>2312</v>
      </c>
      <c r="H37" s="109">
        <v>39.22</v>
      </c>
    </row>
    <row r="38" spans="1:8">
      <c r="C38" s="61"/>
      <c r="D38" s="61"/>
      <c r="E38" s="100"/>
      <c r="F38" s="63"/>
      <c r="G38" s="210">
        <v>2313</v>
      </c>
      <c r="H38" s="109">
        <v>50.96</v>
      </c>
    </row>
    <row r="39" spans="1:8">
      <c r="C39" s="61"/>
      <c r="D39" s="61"/>
      <c r="E39" s="100"/>
      <c r="F39" s="63"/>
      <c r="G39" s="210">
        <v>2314</v>
      </c>
      <c r="H39" s="109">
        <v>816</v>
      </c>
    </row>
    <row r="40" spans="1:8">
      <c r="A40" s="60" t="s">
        <v>126</v>
      </c>
      <c r="B40" s="61"/>
      <c r="C40" s="61"/>
      <c r="D40" s="61"/>
      <c r="E40" s="103"/>
      <c r="F40" s="63"/>
      <c r="G40" s="210">
        <v>2315</v>
      </c>
      <c r="H40" s="109">
        <v>99.38</v>
      </c>
    </row>
    <row r="41" spans="1:8">
      <c r="A41" s="81" t="s">
        <v>127</v>
      </c>
      <c r="B41" s="104"/>
      <c r="C41" s="104"/>
      <c r="D41" s="104"/>
      <c r="E41" s="103"/>
      <c r="F41" s="63"/>
      <c r="G41" s="210">
        <v>2316</v>
      </c>
      <c r="H41" s="110">
        <v>104.96</v>
      </c>
    </row>
    <row r="42" spans="1:8">
      <c r="A42" s="66" t="s">
        <v>128</v>
      </c>
      <c r="B42" s="61">
        <v>355.14</v>
      </c>
      <c r="C42" s="61">
        <v>355.14</v>
      </c>
      <c r="D42" s="61"/>
      <c r="E42" s="67">
        <v>750</v>
      </c>
      <c r="F42" s="63"/>
      <c r="G42" s="130">
        <v>2317</v>
      </c>
      <c r="H42" s="109">
        <v>40</v>
      </c>
    </row>
    <row r="43" spans="1:8">
      <c r="A43" s="66" t="s">
        <v>130</v>
      </c>
      <c r="B43" s="61">
        <v>14538.95</v>
      </c>
      <c r="C43" s="61">
        <v>14538.95</v>
      </c>
      <c r="D43" s="61"/>
      <c r="E43" s="67">
        <v>14500</v>
      </c>
      <c r="F43" s="63"/>
      <c r="G43" s="130">
        <v>2318</v>
      </c>
      <c r="H43" s="109">
        <v>148.08000000000001</v>
      </c>
    </row>
    <row r="44" spans="1:8">
      <c r="A44" s="66" t="s">
        <v>131</v>
      </c>
      <c r="B44" s="61">
        <v>420</v>
      </c>
      <c r="C44" s="61">
        <v>420</v>
      </c>
      <c r="D44" s="61"/>
      <c r="E44" s="67">
        <v>420</v>
      </c>
      <c r="F44" s="63"/>
      <c r="G44" s="130">
        <v>2319</v>
      </c>
      <c r="H44" s="109">
        <v>26</v>
      </c>
    </row>
    <row r="45" spans="1:8">
      <c r="A45" s="66" t="s">
        <v>132</v>
      </c>
      <c r="B45" s="61">
        <v>69.599999999999994</v>
      </c>
      <c r="C45" s="61">
        <v>58</v>
      </c>
      <c r="D45" s="61">
        <v>11.6</v>
      </c>
      <c r="E45" s="67">
        <v>150</v>
      </c>
      <c r="F45" s="63"/>
      <c r="G45" s="130">
        <v>2320</v>
      </c>
      <c r="H45" s="109">
        <v>1287.74</v>
      </c>
    </row>
    <row r="46" spans="1:8">
      <c r="A46" s="66"/>
      <c r="B46" s="61"/>
      <c r="C46" s="61"/>
      <c r="D46" s="61"/>
      <c r="E46" s="67"/>
      <c r="F46" s="63"/>
      <c r="G46" s="130">
        <v>2321</v>
      </c>
      <c r="H46" s="109">
        <v>15.59</v>
      </c>
    </row>
    <row r="47" spans="1:8">
      <c r="A47" s="81" t="s">
        <v>133</v>
      </c>
      <c r="B47" s="61"/>
      <c r="C47" s="61"/>
      <c r="D47" s="61"/>
      <c r="E47" s="67"/>
      <c r="F47" s="63"/>
      <c r="G47" s="130">
        <v>2322</v>
      </c>
      <c r="H47" s="109">
        <v>447.02</v>
      </c>
    </row>
    <row r="48" spans="1:8">
      <c r="A48" s="66" t="s">
        <v>134</v>
      </c>
      <c r="B48" s="61">
        <v>133.19999999999999</v>
      </c>
      <c r="C48" s="61">
        <v>133.19999999999999</v>
      </c>
      <c r="D48" s="61"/>
      <c r="E48" s="67">
        <v>300</v>
      </c>
      <c r="F48" s="63"/>
      <c r="G48" s="130">
        <v>2323</v>
      </c>
      <c r="H48" s="109">
        <v>32.85</v>
      </c>
    </row>
    <row r="49" spans="1:8">
      <c r="A49" s="66" t="s">
        <v>136</v>
      </c>
      <c r="B49" s="61">
        <v>698.02</v>
      </c>
      <c r="C49" s="61">
        <v>581.67999999999995</v>
      </c>
      <c r="D49" s="61">
        <v>116.34</v>
      </c>
      <c r="E49" s="67">
        <v>400</v>
      </c>
      <c r="F49" s="63"/>
      <c r="G49" s="130">
        <v>2324</v>
      </c>
      <c r="H49" s="109">
        <v>36</v>
      </c>
    </row>
    <row r="50" spans="1:8">
      <c r="A50" s="66" t="s">
        <v>218</v>
      </c>
      <c r="B50" s="61">
        <v>240</v>
      </c>
      <c r="C50" s="61">
        <v>200</v>
      </c>
      <c r="D50" s="61">
        <v>40</v>
      </c>
      <c r="E50" s="67"/>
      <c r="F50" s="63"/>
      <c r="G50" s="209"/>
      <c r="H50" s="119">
        <f>SUM(H36:H49)</f>
        <v>3143.8</v>
      </c>
    </row>
    <row r="51" spans="1:8">
      <c r="A51" s="66"/>
      <c r="B51" s="61"/>
      <c r="C51" s="61"/>
      <c r="D51" s="61"/>
      <c r="E51" s="67"/>
      <c r="F51" s="63"/>
    </row>
    <row r="52" spans="1:8">
      <c r="A52" s="66"/>
      <c r="B52" s="61"/>
      <c r="C52" s="61"/>
      <c r="D52" s="61"/>
      <c r="E52" s="67"/>
      <c r="F52" s="63"/>
    </row>
    <row r="53" spans="1:8">
      <c r="A53" s="81" t="s">
        <v>137</v>
      </c>
      <c r="B53" s="61"/>
      <c r="C53" s="61"/>
      <c r="D53" s="61"/>
      <c r="E53" s="67"/>
      <c r="F53" s="63"/>
    </row>
    <row r="54" spans="1:8">
      <c r="A54" s="66" t="s">
        <v>138</v>
      </c>
      <c r="B54" s="61">
        <v>150</v>
      </c>
      <c r="C54" s="61">
        <v>150</v>
      </c>
      <c r="D54" s="61"/>
      <c r="E54" s="67">
        <v>175</v>
      </c>
      <c r="F54" s="63"/>
    </row>
    <row r="55" spans="1:8">
      <c r="A55" s="66" t="s">
        <v>139</v>
      </c>
      <c r="B55" s="61">
        <v>378</v>
      </c>
      <c r="C55" s="61">
        <v>315</v>
      </c>
      <c r="D55" s="61">
        <v>63</v>
      </c>
      <c r="E55" s="67">
        <v>260</v>
      </c>
      <c r="F55" s="63"/>
    </row>
    <row r="56" spans="1:8">
      <c r="A56" s="66"/>
      <c r="B56" s="61"/>
      <c r="C56" s="61"/>
      <c r="D56" s="61"/>
      <c r="E56" s="67"/>
      <c r="F56" s="63"/>
    </row>
    <row r="57" spans="1:8">
      <c r="A57" s="81" t="s">
        <v>140</v>
      </c>
      <c r="B57" s="61"/>
      <c r="C57" s="61"/>
      <c r="D57" s="61"/>
      <c r="E57" s="67"/>
      <c r="F57" s="63"/>
    </row>
    <row r="58" spans="1:8">
      <c r="A58" s="66" t="s">
        <v>141</v>
      </c>
      <c r="B58" s="61">
        <v>1742.47</v>
      </c>
      <c r="C58" s="61">
        <v>1742.47</v>
      </c>
      <c r="D58" s="61"/>
      <c r="E58" s="67">
        <v>1750</v>
      </c>
      <c r="F58" s="63"/>
    </row>
    <row r="59" spans="1:8">
      <c r="A59" s="66" t="s">
        <v>142</v>
      </c>
      <c r="B59" s="61">
        <v>499.2</v>
      </c>
      <c r="C59" s="61">
        <v>499.2</v>
      </c>
      <c r="D59" s="61"/>
      <c r="E59" s="67">
        <v>600</v>
      </c>
      <c r="F59" s="63"/>
    </row>
    <row r="60" spans="1:8">
      <c r="A60" s="66" t="s">
        <v>143</v>
      </c>
      <c r="B60" s="61"/>
      <c r="C60" s="61"/>
      <c r="D60" s="61"/>
      <c r="E60" s="67">
        <v>500</v>
      </c>
      <c r="F60" s="63"/>
    </row>
    <row r="61" spans="1:8">
      <c r="A61" s="66" t="s">
        <v>334</v>
      </c>
      <c r="B61" s="61">
        <v>105</v>
      </c>
      <c r="C61" s="61">
        <v>105</v>
      </c>
      <c r="D61" s="61"/>
      <c r="E61" s="67">
        <v>180</v>
      </c>
      <c r="F61" s="63"/>
    </row>
    <row r="62" spans="1:8">
      <c r="A62" s="66" t="s">
        <v>333</v>
      </c>
      <c r="B62" s="61">
        <v>50</v>
      </c>
      <c r="C62" s="61">
        <v>50</v>
      </c>
      <c r="D62" s="61"/>
      <c r="E62" s="67"/>
      <c r="F62" s="63"/>
    </row>
    <row r="63" spans="1:8">
      <c r="A63" s="66" t="s">
        <v>145</v>
      </c>
      <c r="B63" s="61"/>
      <c r="C63" s="61"/>
      <c r="D63" s="61"/>
      <c r="E63" s="67"/>
      <c r="F63" s="63"/>
    </row>
    <row r="64" spans="1:8">
      <c r="A64" s="66" t="s">
        <v>146</v>
      </c>
      <c r="B64" s="61">
        <v>120</v>
      </c>
      <c r="C64" s="61">
        <v>120</v>
      </c>
      <c r="D64" s="61"/>
      <c r="E64" s="67">
        <v>140</v>
      </c>
      <c r="F64" s="63"/>
    </row>
    <row r="65" spans="1:6">
      <c r="A65" s="66" t="s">
        <v>147</v>
      </c>
      <c r="B65" s="61"/>
      <c r="C65" s="61"/>
      <c r="D65" s="61"/>
      <c r="E65" s="67">
        <v>200</v>
      </c>
      <c r="F65" s="63"/>
    </row>
    <row r="66" spans="1:6">
      <c r="A66" s="66"/>
      <c r="B66" s="61"/>
      <c r="C66" s="61"/>
      <c r="D66" s="61"/>
      <c r="E66" s="67"/>
      <c r="F66" s="63"/>
    </row>
    <row r="67" spans="1:6">
      <c r="A67" s="81" t="s">
        <v>148</v>
      </c>
      <c r="B67" s="61"/>
      <c r="C67" s="61"/>
      <c r="D67" s="61"/>
      <c r="E67" s="67"/>
      <c r="F67" s="63"/>
    </row>
    <row r="68" spans="1:6">
      <c r="A68" s="66" t="s">
        <v>149</v>
      </c>
      <c r="B68" s="61">
        <v>627.24</v>
      </c>
      <c r="C68" s="61">
        <v>555</v>
      </c>
      <c r="D68" s="61">
        <v>72.239999999999995</v>
      </c>
      <c r="E68" s="67">
        <v>600</v>
      </c>
      <c r="F68" s="63"/>
    </row>
    <row r="69" spans="1:6">
      <c r="A69" s="66" t="s">
        <v>150</v>
      </c>
      <c r="B69" s="61">
        <v>7</v>
      </c>
      <c r="C69" s="61">
        <v>7</v>
      </c>
      <c r="D69" s="61"/>
      <c r="E69" s="67">
        <v>10</v>
      </c>
      <c r="F69" s="63"/>
    </row>
    <row r="70" spans="1:6">
      <c r="A70" s="66" t="s">
        <v>151</v>
      </c>
      <c r="B70" s="61">
        <v>183</v>
      </c>
      <c r="C70" s="61">
        <v>183</v>
      </c>
      <c r="D70" s="61"/>
      <c r="E70" s="67">
        <v>200</v>
      </c>
      <c r="F70" s="63"/>
    </row>
    <row r="71" spans="1:6">
      <c r="A71" s="66" t="s">
        <v>152</v>
      </c>
      <c r="B71" s="61">
        <v>40</v>
      </c>
      <c r="C71" s="61">
        <v>40</v>
      </c>
      <c r="D71" s="61"/>
      <c r="E71" s="67">
        <v>50</v>
      </c>
      <c r="F71" s="63"/>
    </row>
    <row r="72" spans="1:6">
      <c r="A72" s="66"/>
      <c r="B72" s="61"/>
      <c r="C72" s="61"/>
      <c r="D72" s="61"/>
      <c r="E72" s="67"/>
      <c r="F72" s="63"/>
    </row>
    <row r="73" spans="1:6">
      <c r="A73" s="81" t="s">
        <v>153</v>
      </c>
      <c r="B73" s="61"/>
      <c r="C73" s="61"/>
      <c r="D73" s="61"/>
      <c r="E73" s="67"/>
      <c r="F73" s="63"/>
    </row>
    <row r="74" spans="1:6">
      <c r="A74" s="66" t="s">
        <v>154</v>
      </c>
      <c r="B74" s="61">
        <v>375</v>
      </c>
      <c r="C74" s="61">
        <v>375</v>
      </c>
      <c r="D74" s="61"/>
      <c r="E74" s="67">
        <v>375</v>
      </c>
      <c r="F74" s="63"/>
    </row>
    <row r="75" spans="1:6">
      <c r="A75" s="66" t="s">
        <v>155</v>
      </c>
      <c r="B75" s="61">
        <v>375</v>
      </c>
      <c r="C75" s="61">
        <v>375</v>
      </c>
      <c r="D75" s="61"/>
      <c r="E75" s="67">
        <v>375</v>
      </c>
      <c r="F75" s="63"/>
    </row>
    <row r="76" spans="1:6">
      <c r="A76" s="66" t="s">
        <v>156</v>
      </c>
      <c r="B76" s="61">
        <v>375</v>
      </c>
      <c r="C76" s="61">
        <v>375</v>
      </c>
      <c r="D76" s="61"/>
      <c r="E76" s="67">
        <v>375</v>
      </c>
      <c r="F76" s="63"/>
    </row>
    <row r="77" spans="1:6">
      <c r="A77" s="66" t="s">
        <v>157</v>
      </c>
      <c r="B77" s="61">
        <v>375</v>
      </c>
      <c r="C77" s="61">
        <v>375</v>
      </c>
      <c r="D77" s="61"/>
      <c r="E77" s="67">
        <v>375</v>
      </c>
      <c r="F77" s="63"/>
    </row>
    <row r="78" spans="1:6">
      <c r="A78" s="66" t="s">
        <v>158</v>
      </c>
      <c r="B78" s="61">
        <v>375</v>
      </c>
      <c r="C78" s="61">
        <v>375</v>
      </c>
      <c r="D78" s="61"/>
      <c r="E78" s="67">
        <v>375</v>
      </c>
      <c r="F78" s="63"/>
    </row>
    <row r="79" spans="1:6">
      <c r="A79" s="66" t="s">
        <v>159</v>
      </c>
      <c r="B79" s="61">
        <v>375</v>
      </c>
      <c r="C79" s="61">
        <v>375</v>
      </c>
      <c r="D79" s="61"/>
      <c r="E79" s="67">
        <v>375</v>
      </c>
      <c r="F79" s="63"/>
    </row>
    <row r="80" spans="1:6">
      <c r="A80" s="66" t="s">
        <v>160</v>
      </c>
      <c r="B80" s="61">
        <v>375</v>
      </c>
      <c r="C80" s="61">
        <v>375</v>
      </c>
      <c r="D80" s="61"/>
      <c r="E80" s="67">
        <v>375</v>
      </c>
      <c r="F80" s="63"/>
    </row>
    <row r="81" spans="1:6">
      <c r="A81" s="66" t="s">
        <v>161</v>
      </c>
      <c r="B81" s="61">
        <v>19.989999999999998</v>
      </c>
      <c r="C81" s="61">
        <v>19.989999999999998</v>
      </c>
      <c r="D81" s="61"/>
      <c r="E81" s="67">
        <v>30</v>
      </c>
      <c r="F81" s="63"/>
    </row>
    <row r="82" spans="1:6">
      <c r="A82" s="66" t="s">
        <v>162</v>
      </c>
      <c r="B82" s="61">
        <v>225</v>
      </c>
      <c r="C82" s="61">
        <v>225</v>
      </c>
      <c r="D82" s="61"/>
      <c r="E82" s="67">
        <v>225</v>
      </c>
      <c r="F82" s="63"/>
    </row>
    <row r="83" spans="1:6">
      <c r="A83" s="66" t="s">
        <v>163</v>
      </c>
      <c r="B83" s="61">
        <v>875</v>
      </c>
      <c r="C83" s="61">
        <v>875</v>
      </c>
      <c r="D83" s="61"/>
      <c r="E83" s="67">
        <v>875</v>
      </c>
      <c r="F83" s="63"/>
    </row>
    <row r="84" spans="1:6">
      <c r="A84" s="66" t="s">
        <v>164</v>
      </c>
      <c r="B84" s="61">
        <v>375</v>
      </c>
      <c r="C84" s="61">
        <v>375</v>
      </c>
      <c r="D84" s="61"/>
      <c r="E84" s="67">
        <v>375</v>
      </c>
      <c r="F84" s="63"/>
    </row>
    <row r="85" spans="1:6">
      <c r="A85" s="66" t="s">
        <v>165</v>
      </c>
      <c r="B85" s="61">
        <v>120</v>
      </c>
      <c r="C85" s="61">
        <v>120</v>
      </c>
      <c r="D85" s="61"/>
      <c r="E85" s="67">
        <v>120</v>
      </c>
      <c r="F85" s="63"/>
    </row>
    <row r="86" spans="1:6">
      <c r="A86" s="66" t="s">
        <v>166</v>
      </c>
      <c r="B86" s="61">
        <v>34.99</v>
      </c>
      <c r="C86" s="61">
        <v>34.99</v>
      </c>
      <c r="D86" s="61"/>
      <c r="E86" s="67">
        <v>150</v>
      </c>
      <c r="F86" s="63"/>
    </row>
    <row r="87" spans="1:6">
      <c r="A87" s="66"/>
      <c r="B87" s="61"/>
      <c r="C87" s="61"/>
      <c r="D87" s="61"/>
      <c r="E87" s="67"/>
      <c r="F87" s="63"/>
    </row>
    <row r="88" spans="1:6">
      <c r="A88" s="81" t="s">
        <v>167</v>
      </c>
      <c r="B88" s="61"/>
      <c r="C88" s="61"/>
      <c r="D88" s="61"/>
      <c r="E88" s="67"/>
      <c r="F88" s="63"/>
    </row>
    <row r="89" spans="1:6">
      <c r="A89" s="66" t="s">
        <v>168</v>
      </c>
      <c r="B89" s="61"/>
      <c r="C89" s="61"/>
      <c r="D89" s="61"/>
      <c r="E89" s="67"/>
      <c r="F89" s="63"/>
    </row>
    <row r="90" spans="1:6">
      <c r="A90" s="66" t="s">
        <v>169</v>
      </c>
      <c r="B90" s="61">
        <v>161.26</v>
      </c>
      <c r="C90" s="61">
        <v>134.38</v>
      </c>
      <c r="D90" s="61">
        <v>26.88</v>
      </c>
      <c r="E90" s="67">
        <v>200</v>
      </c>
      <c r="F90" s="63"/>
    </row>
    <row r="91" spans="1:6">
      <c r="A91" s="66" t="s">
        <v>170</v>
      </c>
      <c r="B91" s="61">
        <v>237.6</v>
      </c>
      <c r="C91" s="61">
        <v>198</v>
      </c>
      <c r="D91" s="61">
        <v>39.6</v>
      </c>
      <c r="E91" s="67">
        <v>200</v>
      </c>
      <c r="F91" s="63"/>
    </row>
    <row r="92" spans="1:6">
      <c r="A92" s="66" t="s">
        <v>171</v>
      </c>
      <c r="B92" s="61">
        <v>187.08</v>
      </c>
      <c r="C92" s="61">
        <v>155.88</v>
      </c>
      <c r="D92" s="61">
        <v>31.2</v>
      </c>
      <c r="E92" s="67">
        <v>185</v>
      </c>
      <c r="F92" s="63"/>
    </row>
    <row r="93" spans="1:6">
      <c r="A93" s="66" t="s">
        <v>172</v>
      </c>
      <c r="B93" s="61">
        <v>500</v>
      </c>
      <c r="C93" s="61">
        <v>500</v>
      </c>
      <c r="D93" s="61"/>
      <c r="E93" s="67">
        <v>500</v>
      </c>
      <c r="F93" s="63"/>
    </row>
    <row r="94" spans="1:6">
      <c r="A94" s="66" t="s">
        <v>173</v>
      </c>
      <c r="B94" s="61"/>
      <c r="C94" s="61"/>
      <c r="D94" s="61"/>
      <c r="E94" s="67"/>
      <c r="F94" s="63"/>
    </row>
    <row r="95" spans="1:6">
      <c r="A95" s="66" t="s">
        <v>174</v>
      </c>
      <c r="B95" s="61">
        <v>156</v>
      </c>
      <c r="C95" s="61">
        <v>130</v>
      </c>
      <c r="D95" s="61">
        <v>26</v>
      </c>
      <c r="E95" s="67">
        <v>100</v>
      </c>
      <c r="F95" s="63"/>
    </row>
    <row r="96" spans="1:6">
      <c r="A96" s="66" t="s">
        <v>369</v>
      </c>
      <c r="B96" s="61">
        <v>629</v>
      </c>
      <c r="C96" s="61">
        <v>524.16999999999996</v>
      </c>
      <c r="D96" s="61">
        <v>104.83</v>
      </c>
      <c r="E96" s="67"/>
      <c r="F96" s="63"/>
    </row>
    <row r="97" spans="1:6">
      <c r="A97" s="66"/>
      <c r="B97" s="61"/>
      <c r="C97" s="61"/>
      <c r="D97" s="61"/>
      <c r="E97" s="67"/>
      <c r="F97" s="63"/>
    </row>
    <row r="98" spans="1:6">
      <c r="A98" s="66"/>
      <c r="B98" s="61"/>
      <c r="C98" s="61"/>
      <c r="D98" s="61"/>
      <c r="E98" s="67"/>
      <c r="F98" s="63"/>
    </row>
    <row r="99" spans="1:6">
      <c r="A99" s="66"/>
      <c r="B99" s="61"/>
      <c r="C99" s="61"/>
      <c r="D99" s="61"/>
      <c r="E99" s="67"/>
      <c r="F99" s="63"/>
    </row>
    <row r="100" spans="1:6">
      <c r="A100" s="66"/>
      <c r="B100" s="61"/>
      <c r="C100" s="61"/>
      <c r="D100" s="61"/>
      <c r="E100" s="67"/>
      <c r="F100" s="63"/>
    </row>
    <row r="101" spans="1:6">
      <c r="A101" s="66"/>
      <c r="B101" s="61"/>
      <c r="C101" s="61"/>
      <c r="D101" s="61"/>
      <c r="E101" s="67"/>
      <c r="F101" s="63"/>
    </row>
    <row r="102" spans="1:6">
      <c r="A102" s="81" t="s">
        <v>175</v>
      </c>
      <c r="B102" s="61"/>
      <c r="C102" s="61"/>
      <c r="D102" s="61"/>
      <c r="E102" s="67"/>
      <c r="F102" s="63"/>
    </row>
    <row r="103" spans="1:6">
      <c r="A103" s="66" t="s">
        <v>176</v>
      </c>
      <c r="B103" s="61">
        <v>3408</v>
      </c>
      <c r="C103" s="61">
        <v>2840</v>
      </c>
      <c r="D103" s="61">
        <v>568</v>
      </c>
      <c r="E103" s="67">
        <v>1620</v>
      </c>
      <c r="F103" s="63"/>
    </row>
    <row r="104" spans="1:6">
      <c r="A104" s="66" t="s">
        <v>444</v>
      </c>
      <c r="B104" s="61">
        <v>816</v>
      </c>
      <c r="C104" s="61">
        <v>680</v>
      </c>
      <c r="D104" s="61">
        <v>136</v>
      </c>
      <c r="E104" s="67"/>
      <c r="F104" s="63"/>
    </row>
    <row r="105" spans="1:6">
      <c r="A105" s="66" t="s">
        <v>177</v>
      </c>
      <c r="B105" s="61"/>
      <c r="C105" s="61"/>
      <c r="D105" s="61"/>
      <c r="E105" s="67"/>
      <c r="F105" s="63"/>
    </row>
    <row r="106" spans="1:6">
      <c r="A106" s="66" t="s">
        <v>178</v>
      </c>
      <c r="B106" s="61">
        <v>4500</v>
      </c>
      <c r="C106" s="61">
        <v>4500</v>
      </c>
      <c r="D106" s="61"/>
      <c r="E106" s="67">
        <v>4500</v>
      </c>
      <c r="F106" s="63"/>
    </row>
    <row r="107" spans="1:6">
      <c r="A107" s="66" t="s">
        <v>179</v>
      </c>
      <c r="B107" s="61"/>
      <c r="C107" s="61"/>
      <c r="D107" s="61"/>
      <c r="E107" s="67">
        <v>100</v>
      </c>
      <c r="F107" s="63"/>
    </row>
    <row r="108" spans="1:6">
      <c r="A108" s="66" t="s">
        <v>180</v>
      </c>
      <c r="B108" s="61">
        <v>185.96</v>
      </c>
      <c r="C108" s="61">
        <v>185.96</v>
      </c>
      <c r="D108" s="61"/>
      <c r="E108" s="67">
        <v>300</v>
      </c>
      <c r="F108" s="63"/>
    </row>
    <row r="109" spans="1:6">
      <c r="A109" s="66" t="s">
        <v>239</v>
      </c>
      <c r="B109" s="61">
        <v>688.7</v>
      </c>
      <c r="C109" s="61">
        <v>573.91999999999996</v>
      </c>
      <c r="D109" s="61">
        <v>114.78</v>
      </c>
      <c r="E109" s="67">
        <v>500</v>
      </c>
      <c r="F109" s="63"/>
    </row>
    <row r="110" spans="1:6">
      <c r="A110" s="66" t="s">
        <v>332</v>
      </c>
      <c r="B110" s="61">
        <v>73</v>
      </c>
      <c r="C110" s="61">
        <v>73</v>
      </c>
      <c r="D110" s="61"/>
      <c r="E110" s="67"/>
      <c r="F110" s="63"/>
    </row>
    <row r="111" spans="1:6">
      <c r="A111" s="66" t="s">
        <v>182</v>
      </c>
      <c r="B111" s="61"/>
      <c r="C111" s="61"/>
      <c r="D111" s="61"/>
      <c r="E111" s="67">
        <v>250</v>
      </c>
      <c r="F111" s="63"/>
    </row>
    <row r="112" spans="1:6">
      <c r="A112" s="66" t="s">
        <v>183</v>
      </c>
      <c r="B112" s="61"/>
      <c r="C112" s="61"/>
      <c r="D112" s="61"/>
      <c r="E112" s="67">
        <v>200</v>
      </c>
      <c r="F112" s="63"/>
    </row>
    <row r="113" spans="1:6">
      <c r="A113" s="66" t="s">
        <v>184</v>
      </c>
      <c r="B113" s="61"/>
      <c r="C113" s="61"/>
      <c r="D113" s="61"/>
      <c r="E113" s="67">
        <v>200</v>
      </c>
      <c r="F113" s="63"/>
    </row>
    <row r="114" spans="1:6">
      <c r="A114" s="66" t="s">
        <v>185</v>
      </c>
      <c r="B114" s="61">
        <v>54.59</v>
      </c>
      <c r="C114" s="61">
        <v>45.49</v>
      </c>
      <c r="D114" s="61">
        <v>9.1</v>
      </c>
      <c r="E114" s="67">
        <v>100</v>
      </c>
      <c r="F114" s="63"/>
    </row>
    <row r="115" spans="1:6">
      <c r="A115" s="66" t="s">
        <v>372</v>
      </c>
      <c r="B115" s="61">
        <v>80</v>
      </c>
      <c r="C115" s="61">
        <v>80</v>
      </c>
      <c r="D115" s="61"/>
      <c r="E115" s="67"/>
      <c r="F115" s="63"/>
    </row>
    <row r="116" spans="1:6">
      <c r="A116" s="66"/>
      <c r="B116" s="61"/>
      <c r="C116" s="61"/>
      <c r="D116" s="61"/>
      <c r="E116" s="67"/>
      <c r="F116" s="63"/>
    </row>
    <row r="117" spans="1:6">
      <c r="A117" s="81" t="s">
        <v>186</v>
      </c>
      <c r="B117" s="61"/>
      <c r="C117" s="61"/>
      <c r="D117" s="61"/>
      <c r="E117" s="67"/>
      <c r="F117" s="63"/>
    </row>
    <row r="118" spans="1:6">
      <c r="A118" s="66" t="s">
        <v>187</v>
      </c>
      <c r="B118" s="61">
        <v>254.4</v>
      </c>
      <c r="C118" s="61">
        <v>254.4</v>
      </c>
      <c r="D118" s="61"/>
      <c r="E118" s="67">
        <v>250</v>
      </c>
      <c r="F118" s="63"/>
    </row>
    <row r="119" spans="1:6">
      <c r="A119" s="66"/>
      <c r="B119" s="61"/>
      <c r="C119" s="61"/>
      <c r="D119" s="61"/>
      <c r="E119" s="67"/>
      <c r="F119" s="63"/>
    </row>
    <row r="120" spans="1:6">
      <c r="A120" s="81" t="s">
        <v>188</v>
      </c>
      <c r="B120" s="61"/>
      <c r="C120" s="61"/>
      <c r="D120" s="61"/>
      <c r="E120" s="67"/>
      <c r="F120" s="63"/>
    </row>
    <row r="121" spans="1:6">
      <c r="A121" s="66" t="s">
        <v>189</v>
      </c>
      <c r="B121" s="61">
        <v>38</v>
      </c>
      <c r="C121" s="61">
        <v>38</v>
      </c>
      <c r="D121" s="61"/>
      <c r="E121" s="67">
        <v>100</v>
      </c>
      <c r="F121" s="63"/>
    </row>
    <row r="122" spans="1:6">
      <c r="A122" s="66" t="s">
        <v>190</v>
      </c>
      <c r="B122" s="61">
        <v>195.92</v>
      </c>
      <c r="C122" s="61">
        <v>166.1</v>
      </c>
      <c r="D122" s="61">
        <v>29.82</v>
      </c>
      <c r="E122" s="67"/>
      <c r="F122" s="63"/>
    </row>
    <row r="123" spans="1:6">
      <c r="A123" s="66" t="s">
        <v>240</v>
      </c>
      <c r="B123" s="61">
        <v>291</v>
      </c>
      <c r="C123" s="61">
        <v>242.5</v>
      </c>
      <c r="D123" s="61">
        <v>48.5</v>
      </c>
      <c r="E123" s="67">
        <v>170</v>
      </c>
      <c r="F123" s="63"/>
    </row>
    <row r="124" spans="1:6">
      <c r="A124" s="66" t="s">
        <v>31</v>
      </c>
      <c r="B124" s="61">
        <v>1039.08</v>
      </c>
      <c r="C124" s="61">
        <v>1039.08</v>
      </c>
      <c r="D124" s="61"/>
      <c r="E124" s="67">
        <v>200</v>
      </c>
      <c r="F124" s="63"/>
    </row>
    <row r="125" spans="1:6">
      <c r="A125" s="66" t="s">
        <v>343</v>
      </c>
      <c r="B125" s="61">
        <v>790.75</v>
      </c>
      <c r="C125" s="61">
        <v>790.75</v>
      </c>
      <c r="D125" s="61"/>
      <c r="E125" s="67"/>
      <c r="F125" s="63"/>
    </row>
    <row r="126" spans="1:6">
      <c r="A126" s="66" t="s">
        <v>403</v>
      </c>
      <c r="B126" s="61">
        <v>176.46</v>
      </c>
      <c r="C126" s="61">
        <v>176.46</v>
      </c>
      <c r="D126" s="61"/>
      <c r="E126" s="67"/>
      <c r="F126" s="63"/>
    </row>
    <row r="127" spans="1:6">
      <c r="A127" s="66" t="s">
        <v>192</v>
      </c>
      <c r="B127" s="61"/>
      <c r="C127" s="61"/>
      <c r="D127" s="61"/>
      <c r="E127" s="67"/>
      <c r="F127" s="63"/>
    </row>
    <row r="128" spans="1:6">
      <c r="A128" s="66" t="s">
        <v>193</v>
      </c>
      <c r="B128" s="61">
        <v>405</v>
      </c>
      <c r="C128" s="61">
        <v>405</v>
      </c>
      <c r="D128" s="61"/>
      <c r="E128" s="67"/>
      <c r="F128" s="63"/>
    </row>
    <row r="129" spans="1:6">
      <c r="A129" s="66" t="s">
        <v>368</v>
      </c>
      <c r="B129" s="61">
        <v>145</v>
      </c>
      <c r="C129" s="61">
        <v>145</v>
      </c>
      <c r="D129" s="61"/>
      <c r="E129" s="67"/>
      <c r="F129" s="63"/>
    </row>
    <row r="130" spans="1:6">
      <c r="A130" s="66" t="s">
        <v>216</v>
      </c>
      <c r="B130" s="61">
        <v>442.49</v>
      </c>
      <c r="C130" s="61">
        <v>368.74</v>
      </c>
      <c r="D130" s="61">
        <v>73.75</v>
      </c>
      <c r="E130" s="67"/>
      <c r="F130" s="63"/>
    </row>
    <row r="131" spans="1:6">
      <c r="A131" s="66" t="s">
        <v>84</v>
      </c>
      <c r="B131" s="61"/>
      <c r="C131" s="61"/>
      <c r="D131" s="61"/>
      <c r="E131" s="67">
        <v>100</v>
      </c>
      <c r="F131" s="63"/>
    </row>
    <row r="132" spans="1:6">
      <c r="A132" s="66" t="s">
        <v>194</v>
      </c>
      <c r="B132" s="61"/>
      <c r="C132" s="61"/>
      <c r="D132" s="61"/>
      <c r="E132" s="67"/>
      <c r="F132" s="63"/>
    </row>
    <row r="133" spans="1:6">
      <c r="A133" s="66" t="s">
        <v>217</v>
      </c>
      <c r="B133" s="61">
        <v>3360</v>
      </c>
      <c r="C133" s="61">
        <v>2800</v>
      </c>
      <c r="D133" s="61">
        <v>560</v>
      </c>
      <c r="E133" s="67"/>
      <c r="F133" s="63"/>
    </row>
    <row r="134" spans="1:6">
      <c r="A134" s="66" t="s">
        <v>397</v>
      </c>
      <c r="B134" s="61">
        <v>384</v>
      </c>
      <c r="C134" s="61">
        <v>384</v>
      </c>
      <c r="D134" s="61"/>
      <c r="E134" s="67"/>
      <c r="F134" s="63"/>
    </row>
    <row r="135" spans="1:6">
      <c r="A135" s="66" t="s">
        <v>281</v>
      </c>
      <c r="B135" s="61">
        <v>90.68</v>
      </c>
      <c r="C135" s="61">
        <v>75.569999999999993</v>
      </c>
      <c r="D135" s="61">
        <v>15.11</v>
      </c>
      <c r="E135" s="67"/>
      <c r="F135" s="63"/>
    </row>
    <row r="136" spans="1:6">
      <c r="A136" s="66" t="s">
        <v>195</v>
      </c>
      <c r="B136" s="61"/>
      <c r="C136" s="61"/>
      <c r="D136" s="61"/>
      <c r="E136" s="67"/>
      <c r="F136" s="63"/>
    </row>
    <row r="137" spans="1:6">
      <c r="A137" s="66" t="s">
        <v>15</v>
      </c>
      <c r="B137" s="61">
        <v>840</v>
      </c>
      <c r="C137" s="61">
        <v>700</v>
      </c>
      <c r="D137" s="61">
        <v>140</v>
      </c>
      <c r="E137" s="67"/>
      <c r="F137" s="63"/>
    </row>
    <row r="138" spans="1:6">
      <c r="A138" s="66" t="s">
        <v>197</v>
      </c>
      <c r="B138" s="61"/>
      <c r="C138" s="61"/>
      <c r="D138" s="61"/>
      <c r="E138" s="67">
        <v>100</v>
      </c>
      <c r="F138" s="63"/>
    </row>
    <row r="139" spans="1:6">
      <c r="A139" s="66" t="s">
        <v>198</v>
      </c>
      <c r="B139" s="61"/>
      <c r="C139" s="61" t="s">
        <v>220</v>
      </c>
      <c r="D139" s="61"/>
      <c r="E139" s="67">
        <v>50</v>
      </c>
      <c r="F139" s="63"/>
    </row>
    <row r="140" spans="1:6">
      <c r="A140" s="66" t="s">
        <v>199</v>
      </c>
      <c r="B140" s="61"/>
      <c r="C140" s="61"/>
      <c r="D140" s="61"/>
      <c r="E140" s="67">
        <v>150</v>
      </c>
      <c r="F140" s="63"/>
    </row>
    <row r="141" spans="1:6">
      <c r="A141" s="66" t="s">
        <v>200</v>
      </c>
      <c r="B141" s="61"/>
      <c r="C141" s="61"/>
      <c r="D141" s="61"/>
      <c r="E141" s="67">
        <v>1000</v>
      </c>
      <c r="F141" s="63"/>
    </row>
    <row r="142" spans="1:6">
      <c r="A142" s="66" t="s">
        <v>201</v>
      </c>
      <c r="B142" s="61"/>
      <c r="C142" s="61"/>
      <c r="D142" s="61"/>
      <c r="E142" s="67"/>
      <c r="F142" s="63"/>
    </row>
    <row r="143" spans="1:6">
      <c r="A143" s="66" t="s">
        <v>202</v>
      </c>
      <c r="B143" s="61">
        <v>460</v>
      </c>
      <c r="C143" s="61">
        <v>460</v>
      </c>
      <c r="D143" s="61"/>
      <c r="E143" s="67"/>
      <c r="F143" s="63"/>
    </row>
    <row r="144" spans="1:6">
      <c r="A144" s="66" t="s">
        <v>376</v>
      </c>
      <c r="B144" s="61">
        <v>8000</v>
      </c>
      <c r="C144" s="61">
        <v>8000</v>
      </c>
      <c r="D144" s="61"/>
      <c r="E144" s="67"/>
      <c r="F144" s="63"/>
    </row>
    <row r="145" spans="1:6">
      <c r="A145" s="66" t="s">
        <v>203</v>
      </c>
      <c r="B145" s="61"/>
      <c r="C145" s="61"/>
      <c r="D145" s="61"/>
      <c r="E145" s="67"/>
      <c r="F145" s="63"/>
    </row>
    <row r="146" spans="1:6">
      <c r="A146" s="66" t="s">
        <v>342</v>
      </c>
      <c r="B146" s="61">
        <v>531.33000000000004</v>
      </c>
      <c r="C146" s="61">
        <v>531.33000000000004</v>
      </c>
      <c r="D146" s="61"/>
      <c r="E146" s="67"/>
      <c r="F146" s="63"/>
    </row>
    <row r="147" spans="1:6">
      <c r="A147" s="66" t="s">
        <v>213</v>
      </c>
      <c r="B147" s="61">
        <v>1161.6300000000001</v>
      </c>
      <c r="C147" s="61">
        <v>1000.46</v>
      </c>
      <c r="D147" s="61">
        <v>161.16999999999999</v>
      </c>
      <c r="E147" s="67">
        <v>600</v>
      </c>
      <c r="F147" s="63"/>
    </row>
    <row r="148" spans="1:6">
      <c r="A148" s="66" t="s">
        <v>106</v>
      </c>
      <c r="B148" s="61"/>
      <c r="C148" s="61"/>
      <c r="D148" s="61"/>
      <c r="E148" s="67"/>
      <c r="F148" s="63"/>
    </row>
    <row r="149" spans="1:6">
      <c r="A149" s="66" t="s">
        <v>204</v>
      </c>
      <c r="B149" s="61">
        <v>477.72</v>
      </c>
      <c r="C149" s="61">
        <v>434.32</v>
      </c>
      <c r="D149" s="61">
        <v>43.4</v>
      </c>
      <c r="E149" s="67"/>
      <c r="F149" s="63"/>
    </row>
    <row r="150" spans="1:6">
      <c r="A150" s="66" t="s">
        <v>442</v>
      </c>
      <c r="B150" s="61"/>
      <c r="C150" s="61"/>
      <c r="D150" s="61"/>
      <c r="E150" s="67"/>
      <c r="F150" s="63"/>
    </row>
    <row r="151" spans="1:6">
      <c r="A151" s="66" t="s">
        <v>443</v>
      </c>
      <c r="B151" s="61"/>
      <c r="C151" s="61"/>
      <c r="D151" s="61"/>
      <c r="E151" s="67"/>
      <c r="F151" s="63"/>
    </row>
    <row r="152" spans="1:6">
      <c r="A152" s="66" t="s">
        <v>241</v>
      </c>
      <c r="B152" s="61"/>
      <c r="C152" s="61"/>
      <c r="D152" s="61"/>
      <c r="E152" s="67">
        <v>3000</v>
      </c>
      <c r="F152" s="63"/>
    </row>
    <row r="153" spans="1:6">
      <c r="A153" s="66" t="s">
        <v>205</v>
      </c>
      <c r="B153" s="61"/>
      <c r="C153" s="61"/>
      <c r="D153" s="61"/>
      <c r="E153" s="67">
        <v>100</v>
      </c>
      <c r="F153" s="63"/>
    </row>
    <row r="154" spans="1:6">
      <c r="A154" s="66" t="s">
        <v>206</v>
      </c>
      <c r="B154" s="61"/>
      <c r="C154" s="61"/>
      <c r="D154" s="61"/>
      <c r="E154" s="67"/>
      <c r="F154" s="63"/>
    </row>
    <row r="155" spans="1:6">
      <c r="A155" s="66" t="s">
        <v>396</v>
      </c>
      <c r="B155" s="61">
        <v>134.12</v>
      </c>
      <c r="C155" s="61">
        <v>111.77</v>
      </c>
      <c r="D155" s="61">
        <v>22.35</v>
      </c>
      <c r="E155" s="67"/>
      <c r="F155" s="63"/>
    </row>
    <row r="156" spans="1:6">
      <c r="A156" s="66" t="s">
        <v>112</v>
      </c>
      <c r="B156" s="61">
        <v>530</v>
      </c>
      <c r="C156" s="61">
        <v>530</v>
      </c>
      <c r="D156" s="61"/>
      <c r="E156" s="67"/>
      <c r="F156" s="63"/>
    </row>
    <row r="157" spans="1:6">
      <c r="A157" s="66" t="s">
        <v>375</v>
      </c>
      <c r="B157" s="61">
        <v>4972.5</v>
      </c>
      <c r="C157" s="61">
        <v>4143.75</v>
      </c>
      <c r="D157" s="61">
        <v>828.75</v>
      </c>
      <c r="E157" s="67"/>
      <c r="F157" s="63"/>
    </row>
    <row r="158" spans="1:6">
      <c r="A158" s="66" t="s">
        <v>207</v>
      </c>
      <c r="B158" s="61"/>
      <c r="C158" s="61"/>
      <c r="D158" s="61"/>
      <c r="E158" s="67">
        <v>100</v>
      </c>
      <c r="F158" s="63"/>
    </row>
    <row r="159" spans="1:6">
      <c r="A159" s="66" t="s">
        <v>208</v>
      </c>
      <c r="B159" s="61"/>
      <c r="C159" s="61"/>
      <c r="D159" s="61"/>
      <c r="E159" s="67">
        <v>100</v>
      </c>
      <c r="F159" s="63"/>
    </row>
    <row r="160" spans="1:6">
      <c r="A160" s="66" t="s">
        <v>209</v>
      </c>
      <c r="B160" s="61"/>
      <c r="C160" s="61"/>
      <c r="D160" s="61"/>
      <c r="E160" s="67"/>
      <c r="F160" s="63"/>
    </row>
    <row r="161" spans="1:6">
      <c r="A161" s="66" t="s">
        <v>210</v>
      </c>
      <c r="B161" s="61"/>
      <c r="C161" s="61"/>
      <c r="D161" s="61"/>
      <c r="E161" s="117">
        <v>100</v>
      </c>
      <c r="F161" s="63"/>
    </row>
    <row r="162" spans="1:6">
      <c r="A162" s="66"/>
      <c r="B162" s="61"/>
      <c r="C162" s="61"/>
      <c r="D162" s="61"/>
      <c r="E162" s="117"/>
      <c r="F162" s="63"/>
    </row>
    <row r="163" spans="1:6">
      <c r="A163" s="66"/>
      <c r="B163" s="61"/>
      <c r="C163" s="61"/>
      <c r="D163" s="61"/>
      <c r="E163" s="117"/>
      <c r="F163" s="63"/>
    </row>
    <row r="164" spans="1:6">
      <c r="A164" s="252" t="s">
        <v>219</v>
      </c>
      <c r="B164" s="251">
        <f>SUM(B41:B161)</f>
        <v>61029.07</v>
      </c>
      <c r="C164" s="118">
        <f ca="1">SUM(C42:C165)</f>
        <v>57626.649999999994</v>
      </c>
      <c r="D164" s="118">
        <f ca="1">SUM(D42:D165)</f>
        <v>3282.42</v>
      </c>
      <c r="E164" s="118">
        <f ca="1">SUM(E42:E165)</f>
        <v>40660</v>
      </c>
      <c r="F164" s="63"/>
    </row>
    <row r="165" spans="1:6">
      <c r="A165" s="66"/>
      <c r="B165" s="61"/>
      <c r="C165" s="61"/>
      <c r="D165" s="61"/>
      <c r="F165" s="63"/>
    </row>
    <row r="166" spans="1:6">
      <c r="A166" s="66"/>
      <c r="B166" s="61"/>
      <c r="C166" s="61"/>
      <c r="D166" s="61"/>
      <c r="F166" s="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E7D2-9E34-4B12-8606-B436D68A0191}">
  <dimension ref="A1:C53"/>
  <sheetViews>
    <sheetView workbookViewId="0"/>
  </sheetViews>
  <sheetFormatPr defaultRowHeight="14.4"/>
  <cols>
    <col min="1" max="1" width="57.33203125" customWidth="1"/>
    <col min="2" max="2" width="12.109375" customWidth="1"/>
    <col min="3" max="3" width="18" customWidth="1"/>
  </cols>
  <sheetData>
    <row r="1" spans="1:3">
      <c r="A1" s="1" t="s">
        <v>34</v>
      </c>
      <c r="B1" s="2"/>
    </row>
    <row r="2" spans="1:3">
      <c r="A2" s="3">
        <v>45047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78</v>
      </c>
      <c r="B4" s="8">
        <v>20330</v>
      </c>
      <c r="C4" s="9" t="s">
        <v>61</v>
      </c>
    </row>
    <row r="5" spans="1:3">
      <c r="A5" s="10"/>
      <c r="B5" s="52">
        <f>SUM(B4:B4)</f>
        <v>20330</v>
      </c>
      <c r="C5" s="9"/>
    </row>
    <row r="6" spans="1:3">
      <c r="A6" s="12"/>
      <c r="B6" s="13"/>
      <c r="C6" s="14"/>
    </row>
    <row r="7" spans="1:3">
      <c r="A7" s="15" t="s">
        <v>4</v>
      </c>
      <c r="B7" s="16"/>
      <c r="C7" s="17"/>
    </row>
    <row r="8" spans="1:3">
      <c r="A8" s="17" t="s">
        <v>69</v>
      </c>
      <c r="B8" s="16">
        <v>627.24</v>
      </c>
      <c r="C8" s="17" t="s">
        <v>61</v>
      </c>
    </row>
    <row r="9" spans="1:3">
      <c r="A9" s="17" t="s">
        <v>70</v>
      </c>
      <c r="B9" s="16">
        <v>21.67</v>
      </c>
      <c r="C9" s="54" t="s">
        <v>61</v>
      </c>
    </row>
    <row r="10" spans="1:3">
      <c r="A10" s="17" t="s">
        <v>64</v>
      </c>
      <c r="B10" s="18">
        <v>172.8</v>
      </c>
      <c r="C10" s="51" t="s">
        <v>61</v>
      </c>
    </row>
    <row r="11" spans="1:3">
      <c r="A11" s="17" t="s">
        <v>65</v>
      </c>
      <c r="B11" s="18">
        <v>87.43</v>
      </c>
      <c r="C11" s="51" t="s">
        <v>31</v>
      </c>
    </row>
    <row r="12" spans="1:3">
      <c r="A12" s="17" t="s">
        <v>66</v>
      </c>
      <c r="B12" s="18">
        <v>108.96</v>
      </c>
      <c r="C12" s="51" t="s">
        <v>61</v>
      </c>
    </row>
    <row r="13" spans="1:3">
      <c r="A13" s="17" t="s">
        <v>67</v>
      </c>
      <c r="B13" s="18">
        <v>18.53</v>
      </c>
      <c r="C13" s="51" t="s">
        <v>61</v>
      </c>
    </row>
    <row r="14" spans="1:3">
      <c r="A14" s="17" t="s">
        <v>68</v>
      </c>
      <c r="B14" s="18">
        <v>14.99</v>
      </c>
      <c r="C14" s="51" t="s">
        <v>61</v>
      </c>
    </row>
    <row r="15" spans="1:3">
      <c r="A15" s="17" t="s">
        <v>71</v>
      </c>
      <c r="B15" s="18">
        <v>12</v>
      </c>
      <c r="C15" s="51" t="s">
        <v>31</v>
      </c>
    </row>
    <row r="16" spans="1:3">
      <c r="A16" s="17" t="s">
        <v>72</v>
      </c>
      <c r="B16" s="18">
        <v>150</v>
      </c>
      <c r="C16" s="17" t="s">
        <v>61</v>
      </c>
    </row>
    <row r="17" spans="1:3">
      <c r="A17" s="17" t="s">
        <v>73</v>
      </c>
      <c r="B17" s="18">
        <v>1151.1199999999999</v>
      </c>
      <c r="C17" s="17" t="s">
        <v>61</v>
      </c>
    </row>
    <row r="18" spans="1:3">
      <c r="A18" s="17" t="s">
        <v>74</v>
      </c>
      <c r="B18" s="18">
        <v>12.6</v>
      </c>
      <c r="C18" s="17" t="s">
        <v>61</v>
      </c>
    </row>
    <row r="19" spans="1:3">
      <c r="A19" s="19" t="s">
        <v>75</v>
      </c>
      <c r="B19" s="18">
        <v>35</v>
      </c>
      <c r="C19" s="9" t="s">
        <v>61</v>
      </c>
    </row>
    <row r="20" spans="1:3">
      <c r="A20" s="19" t="s">
        <v>76</v>
      </c>
      <c r="B20" s="18">
        <v>750</v>
      </c>
      <c r="C20" s="9" t="s">
        <v>61</v>
      </c>
    </row>
    <row r="21" spans="1:3">
      <c r="A21" s="19" t="s">
        <v>67</v>
      </c>
      <c r="B21" s="18">
        <v>26.2</v>
      </c>
      <c r="C21" s="9" t="s">
        <v>61</v>
      </c>
    </row>
    <row r="22" spans="1:3">
      <c r="A22" s="19" t="s">
        <v>80</v>
      </c>
      <c r="B22" s="18">
        <v>15.59</v>
      </c>
      <c r="C22" s="9" t="s">
        <v>61</v>
      </c>
    </row>
    <row r="23" spans="1:3" ht="15" thickBot="1">
      <c r="A23" s="19"/>
      <c r="B23" s="53">
        <f>SUM(B8:B22)</f>
        <v>3204.1299999999997</v>
      </c>
      <c r="C23" s="9"/>
    </row>
    <row r="24" spans="1:3" ht="15" thickBot="1">
      <c r="A24" s="20" t="s">
        <v>77</v>
      </c>
      <c r="B24" s="21"/>
      <c r="C24" s="22"/>
    </row>
    <row r="25" spans="1:3" ht="15" thickBot="1">
      <c r="A25" s="23" t="s">
        <v>10</v>
      </c>
      <c r="B25" s="24">
        <v>24400.75</v>
      </c>
      <c r="C25" s="22"/>
    </row>
    <row r="26" spans="1:3" ht="15" thickBot="1">
      <c r="A26" s="25" t="s">
        <v>11</v>
      </c>
      <c r="B26" s="26">
        <v>2217.4699999999998</v>
      </c>
      <c r="C26" s="22"/>
    </row>
    <row r="27" spans="1:3" ht="15" thickBot="1">
      <c r="A27" s="27" t="s">
        <v>12</v>
      </c>
      <c r="B27" s="28">
        <f>SUM(B25:B26)</f>
        <v>26618.22</v>
      </c>
      <c r="C27" s="22"/>
    </row>
    <row r="28" spans="1:3" ht="15" thickBot="1">
      <c r="A28" s="27"/>
      <c r="B28" s="57"/>
      <c r="C28" s="22"/>
    </row>
    <row r="29" spans="1:3" ht="15" thickBot="1">
      <c r="A29" s="29" t="s">
        <v>56</v>
      </c>
      <c r="C29" s="22"/>
    </row>
    <row r="30" spans="1:3" ht="15" thickBot="1">
      <c r="A30" s="30" t="s">
        <v>13</v>
      </c>
      <c r="B30" s="31">
        <v>79785.84</v>
      </c>
      <c r="C30" s="22"/>
    </row>
    <row r="31" spans="1:3" ht="15" thickBot="1">
      <c r="A31" s="32"/>
      <c r="B31" s="33"/>
      <c r="C31" s="34"/>
    </row>
    <row r="32" spans="1:3" ht="12.9" customHeight="1">
      <c r="A32" s="35" t="s">
        <v>14</v>
      </c>
      <c r="B32" s="36"/>
      <c r="C32" s="34"/>
    </row>
    <row r="33" spans="1:3" ht="12.9" customHeight="1">
      <c r="A33" s="37" t="s">
        <v>15</v>
      </c>
      <c r="B33" s="38">
        <v>1254.26</v>
      </c>
      <c r="C33" s="34"/>
    </row>
    <row r="34" spans="1:3" ht="12.9" customHeight="1">
      <c r="A34" s="39" t="s">
        <v>16</v>
      </c>
      <c r="B34" s="40">
        <v>12482.69</v>
      </c>
      <c r="C34" s="34"/>
    </row>
    <row r="35" spans="1:3" ht="12.9" customHeight="1">
      <c r="A35" s="39" t="s">
        <v>17</v>
      </c>
      <c r="B35" s="40">
        <v>10265.98</v>
      </c>
      <c r="C35" s="34"/>
    </row>
    <row r="36" spans="1:3" ht="12.9" customHeight="1">
      <c r="A36" s="37" t="s">
        <v>18</v>
      </c>
      <c r="B36" s="41">
        <v>757.5</v>
      </c>
      <c r="C36" s="42"/>
    </row>
    <row r="37" spans="1:3" ht="12.9" customHeight="1">
      <c r="A37" s="39" t="s">
        <v>19</v>
      </c>
      <c r="B37" s="43">
        <v>533.09</v>
      </c>
      <c r="C37" s="42"/>
    </row>
    <row r="38" spans="1:3" ht="12.9" customHeight="1">
      <c r="A38" s="37" t="s">
        <v>20</v>
      </c>
      <c r="B38" s="43">
        <v>1062.67</v>
      </c>
      <c r="C38" s="42"/>
    </row>
    <row r="39" spans="1:3" ht="12.9" customHeight="1">
      <c r="A39" s="37" t="s">
        <v>21</v>
      </c>
      <c r="B39" s="43">
        <v>0</v>
      </c>
      <c r="C39" s="42"/>
    </row>
    <row r="40" spans="1:3" ht="12.9" customHeight="1">
      <c r="A40" s="37" t="s">
        <v>22</v>
      </c>
      <c r="B40" s="43">
        <v>54.72</v>
      </c>
      <c r="C40" s="42"/>
    </row>
    <row r="41" spans="1:3" ht="12.9" customHeight="1">
      <c r="A41" s="37" t="s">
        <v>23</v>
      </c>
      <c r="B41" s="43">
        <v>6.08</v>
      </c>
      <c r="C41" s="42"/>
    </row>
    <row r="42" spans="1:3" ht="12.9" customHeight="1">
      <c r="A42" s="37" t="s">
        <v>24</v>
      </c>
      <c r="B42" s="43">
        <v>400</v>
      </c>
      <c r="C42" s="42"/>
    </row>
    <row r="43" spans="1:3" ht="12.9" customHeight="1">
      <c r="A43" s="37" t="s">
        <v>25</v>
      </c>
      <c r="B43" s="43">
        <v>524.62</v>
      </c>
      <c r="C43" s="42"/>
    </row>
    <row r="44" spans="1:3" ht="12.9" customHeight="1">
      <c r="A44" s="37" t="s">
        <v>26</v>
      </c>
      <c r="B44" s="43">
        <v>1000</v>
      </c>
      <c r="C44" s="42"/>
    </row>
    <row r="45" spans="1:3" ht="12.9" customHeight="1">
      <c r="A45" s="37" t="s">
        <v>27</v>
      </c>
      <c r="B45" s="43">
        <v>115.45</v>
      </c>
      <c r="C45" s="42"/>
    </row>
    <row r="46" spans="1:3" ht="12.9" customHeight="1">
      <c r="A46" s="37" t="s">
        <v>28</v>
      </c>
      <c r="B46" s="43">
        <v>2479.84</v>
      </c>
      <c r="C46" s="42"/>
    </row>
    <row r="47" spans="1:3" ht="12.9" customHeight="1">
      <c r="A47" s="37" t="s">
        <v>29</v>
      </c>
      <c r="B47" s="43">
        <v>0</v>
      </c>
      <c r="C47" s="42"/>
    </row>
    <row r="48" spans="1:3" ht="12.9" customHeight="1">
      <c r="A48" s="37" t="s">
        <v>30</v>
      </c>
      <c r="B48" s="44">
        <v>660</v>
      </c>
      <c r="C48" s="42"/>
    </row>
    <row r="49" spans="1:3" ht="12.9" customHeight="1" thickBot="1">
      <c r="A49" s="19" t="s">
        <v>31</v>
      </c>
      <c r="B49" s="45">
        <v>370.68</v>
      </c>
      <c r="C49" s="42"/>
    </row>
    <row r="50" spans="1:3" ht="12.9" customHeight="1" thickBot="1">
      <c r="A50" s="47" t="s">
        <v>33</v>
      </c>
      <c r="B50" s="48">
        <f>SUM(B33:B49)</f>
        <v>31967.580000000005</v>
      </c>
      <c r="C50" s="42"/>
    </row>
    <row r="51" spans="1:3">
      <c r="A51" s="1" t="s">
        <v>57</v>
      </c>
      <c r="B51" s="49"/>
      <c r="C51" s="42"/>
    </row>
    <row r="52" spans="1:3">
      <c r="A52" s="1" t="s">
        <v>79</v>
      </c>
      <c r="B52" s="50"/>
    </row>
    <row r="53" spans="1:3">
      <c r="B53" s="50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4D11-7857-4319-8931-9667D8FD6BCF}">
  <dimension ref="A1:H39"/>
  <sheetViews>
    <sheetView tabSelected="1" workbookViewId="0">
      <selection sqref="A1:H40"/>
    </sheetView>
  </sheetViews>
  <sheetFormatPr defaultRowHeight="14.4"/>
  <cols>
    <col min="5" max="5" width="9" bestFit="1" customWidth="1"/>
    <col min="6" max="6" width="11.21875" bestFit="1" customWidth="1"/>
    <col min="7" max="7" width="21.109375" customWidth="1"/>
  </cols>
  <sheetData>
    <row r="1" spans="1:8" ht="15.6">
      <c r="A1" s="258" t="s">
        <v>460</v>
      </c>
      <c r="B1" s="258"/>
      <c r="C1" s="258"/>
      <c r="D1" s="258"/>
      <c r="E1" s="258"/>
      <c r="F1" s="258"/>
      <c r="G1" s="255"/>
    </row>
    <row r="2" spans="1:8" ht="15.6">
      <c r="A2" s="255"/>
      <c r="B2" s="255"/>
      <c r="C2" s="255"/>
      <c r="D2" s="255"/>
      <c r="E2" s="255"/>
      <c r="F2" s="255"/>
      <c r="G2" s="255"/>
    </row>
    <row r="3" spans="1:8" ht="15.6">
      <c r="A3" s="258" t="s">
        <v>461</v>
      </c>
      <c r="B3" s="258"/>
      <c r="C3" s="258"/>
      <c r="D3" s="258"/>
      <c r="E3" s="256"/>
      <c r="F3" s="255"/>
      <c r="G3" s="255"/>
    </row>
    <row r="4" spans="1:8" ht="15.6">
      <c r="A4" s="255"/>
      <c r="B4" s="255"/>
      <c r="C4" s="255"/>
      <c r="D4" s="255"/>
      <c r="E4" s="256"/>
      <c r="F4" s="255"/>
      <c r="G4" s="255" t="s">
        <v>462</v>
      </c>
    </row>
    <row r="5" spans="1:8" ht="15.6">
      <c r="A5" s="255"/>
      <c r="B5" s="255"/>
      <c r="C5" s="255"/>
      <c r="D5" s="255"/>
      <c r="E5" s="256"/>
      <c r="F5" s="254"/>
      <c r="G5" s="267"/>
    </row>
    <row r="6" spans="1:8" ht="15.6">
      <c r="A6" s="255" t="s">
        <v>463</v>
      </c>
      <c r="B6" s="255"/>
      <c r="C6" s="255"/>
      <c r="D6" s="255"/>
      <c r="E6" s="256"/>
      <c r="F6" s="254"/>
      <c r="G6" s="254">
        <v>106453.12</v>
      </c>
      <c r="H6" t="s">
        <v>472</v>
      </c>
    </row>
    <row r="7" spans="1:8" ht="15.6">
      <c r="A7" s="255"/>
      <c r="B7" s="255"/>
      <c r="C7" s="255"/>
      <c r="D7" s="255"/>
      <c r="E7" s="256"/>
      <c r="F7" s="254"/>
      <c r="G7" s="254"/>
    </row>
    <row r="8" spans="1:8" ht="15.6">
      <c r="A8" s="255" t="s">
        <v>464</v>
      </c>
      <c r="B8" s="255"/>
      <c r="C8" s="255"/>
      <c r="D8" s="255"/>
      <c r="E8" s="256"/>
      <c r="F8" s="254"/>
      <c r="G8" s="257">
        <v>59657.8</v>
      </c>
    </row>
    <row r="9" spans="1:8" ht="15.6">
      <c r="A9" s="255"/>
      <c r="B9" s="255"/>
      <c r="C9" s="255"/>
      <c r="D9" s="255"/>
      <c r="E9" s="256"/>
      <c r="F9" s="254"/>
      <c r="G9" s="254">
        <f>SUM(G6:G8)</f>
        <v>166110.91999999998</v>
      </c>
    </row>
    <row r="10" spans="1:8" ht="15.6">
      <c r="A10" s="255"/>
      <c r="B10" s="255"/>
      <c r="C10" s="255"/>
      <c r="D10" s="255"/>
      <c r="E10" s="256"/>
      <c r="F10" s="254"/>
      <c r="G10" s="254"/>
    </row>
    <row r="11" spans="1:8" ht="15.6">
      <c r="A11" s="255" t="s">
        <v>465</v>
      </c>
      <c r="B11" s="255"/>
      <c r="C11" s="255"/>
      <c r="D11" s="255"/>
      <c r="E11" s="256"/>
      <c r="F11" s="254"/>
      <c r="G11" s="257">
        <v>61029.07</v>
      </c>
    </row>
    <row r="12" spans="1:8" ht="15.6">
      <c r="A12" s="255"/>
      <c r="B12" s="255"/>
      <c r="C12" s="255"/>
      <c r="D12" s="255"/>
      <c r="E12" s="256"/>
      <c r="F12" s="254"/>
      <c r="G12" s="254"/>
    </row>
    <row r="13" spans="1:8" ht="16.2" thickBot="1">
      <c r="A13" s="258" t="s">
        <v>466</v>
      </c>
      <c r="B13" s="258"/>
      <c r="C13" s="258"/>
      <c r="D13" s="258"/>
      <c r="E13" s="264"/>
      <c r="F13" s="265"/>
      <c r="G13" s="266">
        <f>SUM(G9-G11)</f>
        <v>105081.84999999998</v>
      </c>
    </row>
    <row r="14" spans="1:8" ht="16.2" thickTop="1">
      <c r="A14" s="255"/>
      <c r="B14" s="255"/>
      <c r="C14" s="255"/>
      <c r="D14" s="255"/>
      <c r="E14" s="256"/>
      <c r="F14" s="254"/>
      <c r="G14" s="254"/>
    </row>
    <row r="15" spans="1:8" ht="15.6">
      <c r="A15" s="258" t="s">
        <v>467</v>
      </c>
      <c r="B15" s="258"/>
      <c r="C15" s="258"/>
      <c r="D15" s="258"/>
      <c r="E15" s="256"/>
      <c r="F15" s="254"/>
      <c r="G15" s="254"/>
    </row>
    <row r="16" spans="1:8" ht="15.6">
      <c r="A16" s="255"/>
      <c r="B16" s="255"/>
      <c r="C16" s="255"/>
      <c r="D16" s="255"/>
      <c r="E16" s="256"/>
      <c r="F16" s="255" t="s">
        <v>468</v>
      </c>
      <c r="G16" s="254"/>
    </row>
    <row r="17" spans="1:7" ht="15.6">
      <c r="A17" s="255" t="s">
        <v>469</v>
      </c>
      <c r="B17" s="255"/>
      <c r="C17" s="255"/>
      <c r="D17" s="255"/>
      <c r="E17" s="256"/>
      <c r="F17" s="254"/>
      <c r="G17" s="254"/>
    </row>
    <row r="18" spans="1:7" ht="15.6">
      <c r="A18" s="255"/>
      <c r="B18" s="255" t="s">
        <v>473</v>
      </c>
      <c r="C18" s="255"/>
      <c r="D18" s="255"/>
      <c r="E18" s="256"/>
      <c r="F18" s="254"/>
      <c r="G18" s="254">
        <v>5587.02</v>
      </c>
    </row>
    <row r="19" spans="1:7" ht="15.6">
      <c r="A19" s="255"/>
      <c r="B19" s="255" t="s">
        <v>474</v>
      </c>
      <c r="C19" s="255"/>
      <c r="D19" s="255"/>
      <c r="E19" s="256"/>
      <c r="F19" s="254"/>
      <c r="G19" s="254">
        <v>239.1</v>
      </c>
    </row>
    <row r="20" spans="1:7" ht="15.6">
      <c r="A20" s="255"/>
      <c r="B20" s="255" t="s">
        <v>475</v>
      </c>
      <c r="C20" s="255"/>
      <c r="D20" s="255"/>
      <c r="E20" s="256"/>
      <c r="F20" s="254"/>
      <c r="G20" s="257">
        <v>102624.53</v>
      </c>
    </row>
    <row r="21" spans="1:7" ht="15.6">
      <c r="A21" s="255"/>
      <c r="B21" s="255"/>
      <c r="C21" s="255"/>
      <c r="D21" s="255"/>
      <c r="E21" s="256"/>
      <c r="F21" s="254"/>
      <c r="G21" s="254">
        <f>SUM(G18:G20)</f>
        <v>108450.65</v>
      </c>
    </row>
    <row r="22" spans="1:7" ht="15.6">
      <c r="A22" s="255"/>
      <c r="B22" s="255"/>
      <c r="C22" s="255"/>
      <c r="D22" s="255"/>
      <c r="E22" s="256"/>
      <c r="F22" s="254"/>
      <c r="G22" s="254"/>
    </row>
    <row r="23" spans="1:7" ht="15.6">
      <c r="A23" s="255" t="s">
        <v>470</v>
      </c>
      <c r="B23" s="255"/>
      <c r="C23" s="255"/>
      <c r="D23" s="255"/>
      <c r="E23" s="259">
        <v>2271</v>
      </c>
      <c r="F23" s="261">
        <v>225</v>
      </c>
      <c r="G23" s="254"/>
    </row>
    <row r="24" spans="1:7" ht="15.6">
      <c r="A24" s="255"/>
      <c r="B24" s="255"/>
      <c r="C24" s="255"/>
      <c r="D24" s="255"/>
      <c r="E24" s="260">
        <v>2312</v>
      </c>
      <c r="F24" s="262">
        <v>39.22</v>
      </c>
      <c r="G24" s="254"/>
    </row>
    <row r="25" spans="1:7" ht="15.6">
      <c r="A25" s="255"/>
      <c r="B25" s="255"/>
      <c r="C25" s="255"/>
      <c r="D25" s="255"/>
      <c r="E25" s="260">
        <v>2313</v>
      </c>
      <c r="F25" s="262">
        <v>50.96</v>
      </c>
      <c r="G25" s="254"/>
    </row>
    <row r="26" spans="1:7" ht="15.6">
      <c r="A26" s="255"/>
      <c r="B26" s="255"/>
      <c r="C26" s="255"/>
      <c r="D26" s="255"/>
      <c r="E26" s="260">
        <v>2314</v>
      </c>
      <c r="F26" s="262">
        <v>816</v>
      </c>
      <c r="G26" s="254"/>
    </row>
    <row r="27" spans="1:7" ht="15.6">
      <c r="A27" s="255"/>
      <c r="B27" s="255"/>
      <c r="C27" s="255"/>
      <c r="D27" s="255"/>
      <c r="E27" s="260">
        <v>2315</v>
      </c>
      <c r="F27" s="262">
        <v>99.38</v>
      </c>
      <c r="G27" s="254"/>
    </row>
    <row r="28" spans="1:7" ht="15.6">
      <c r="A28" s="255"/>
      <c r="B28" s="255"/>
      <c r="C28" s="255"/>
      <c r="D28" s="255"/>
      <c r="E28" s="260">
        <v>2316</v>
      </c>
      <c r="F28" s="263">
        <v>104.96</v>
      </c>
      <c r="G28" s="254"/>
    </row>
    <row r="29" spans="1:7" ht="15.6">
      <c r="A29" s="255"/>
      <c r="B29" s="255"/>
      <c r="C29" s="255"/>
      <c r="D29" s="255"/>
      <c r="E29" s="260">
        <v>2317</v>
      </c>
      <c r="F29" s="262">
        <v>40</v>
      </c>
      <c r="G29" s="254"/>
    </row>
    <row r="30" spans="1:7" ht="15.6">
      <c r="A30" s="255"/>
      <c r="B30" s="255"/>
      <c r="C30" s="255"/>
      <c r="D30" s="255"/>
      <c r="E30" s="260">
        <v>2318</v>
      </c>
      <c r="F30" s="262">
        <v>148.08000000000001</v>
      </c>
      <c r="G30" s="254"/>
    </row>
    <row r="31" spans="1:7" ht="15.6">
      <c r="A31" s="255"/>
      <c r="B31" s="255"/>
      <c r="C31" s="255"/>
      <c r="D31" s="255"/>
      <c r="E31" s="260">
        <v>2319</v>
      </c>
      <c r="F31" s="262">
        <v>26</v>
      </c>
      <c r="G31" s="254"/>
    </row>
    <row r="32" spans="1:7" ht="15.6">
      <c r="A32" s="255"/>
      <c r="B32" s="255"/>
      <c r="C32" s="255"/>
      <c r="D32" s="255"/>
      <c r="E32" s="260">
        <v>2320</v>
      </c>
      <c r="F32" s="262">
        <v>1287.74</v>
      </c>
      <c r="G32" s="254"/>
    </row>
    <row r="33" spans="1:7" ht="15.6">
      <c r="A33" s="255"/>
      <c r="B33" s="255"/>
      <c r="C33" s="255"/>
      <c r="D33" s="255"/>
      <c r="E33" s="260">
        <v>2321</v>
      </c>
      <c r="F33" s="262">
        <v>15.59</v>
      </c>
      <c r="G33" s="254"/>
    </row>
    <row r="34" spans="1:7" ht="15.6">
      <c r="A34" s="255"/>
      <c r="B34" s="255"/>
      <c r="C34" s="255"/>
      <c r="D34" s="255"/>
      <c r="E34" s="260">
        <v>2322</v>
      </c>
      <c r="F34" s="262">
        <v>447.02</v>
      </c>
      <c r="G34" s="254"/>
    </row>
    <row r="35" spans="1:7" ht="15.6">
      <c r="A35" s="255"/>
      <c r="B35" s="255"/>
      <c r="C35" s="255"/>
      <c r="D35" s="255"/>
      <c r="E35" s="260">
        <v>2323</v>
      </c>
      <c r="F35" s="262">
        <v>32.85</v>
      </c>
      <c r="G35" s="254"/>
    </row>
    <row r="36" spans="1:7" ht="15.6">
      <c r="A36" s="255"/>
      <c r="B36" s="255"/>
      <c r="C36" s="255"/>
      <c r="D36" s="255"/>
      <c r="E36" s="260">
        <v>2324</v>
      </c>
      <c r="F36" s="262">
        <v>36</v>
      </c>
      <c r="G36" s="254"/>
    </row>
    <row r="37" spans="1:7" ht="15.6">
      <c r="A37" s="255"/>
      <c r="B37" s="255"/>
      <c r="C37" s="255"/>
      <c r="D37" s="255"/>
      <c r="G37" s="257">
        <f>SUM(F23:F36)</f>
        <v>3368.8</v>
      </c>
    </row>
    <row r="38" spans="1:7" ht="15.6">
      <c r="A38" s="255"/>
      <c r="B38" s="255"/>
      <c r="C38" s="255"/>
      <c r="D38" s="255"/>
      <c r="G38" s="254"/>
    </row>
    <row r="39" spans="1:7" ht="16.2" thickBot="1">
      <c r="A39" s="258" t="s">
        <v>471</v>
      </c>
      <c r="B39" s="258"/>
      <c r="C39" s="258"/>
      <c r="D39" s="258"/>
      <c r="E39" s="264"/>
      <c r="F39" s="265"/>
      <c r="G39" s="266">
        <f>SUM(G21-G37)</f>
        <v>105081.84999999999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A05B-4931-4E1B-AEC3-B5DEDB95EED7}">
  <dimension ref="A1:H140"/>
  <sheetViews>
    <sheetView workbookViewId="0">
      <selection sqref="A1:I140"/>
    </sheetView>
  </sheetViews>
  <sheetFormatPr defaultRowHeight="14.4"/>
  <cols>
    <col min="1" max="1" width="24.109375" customWidth="1"/>
    <col min="2" max="2" width="11.109375" customWidth="1"/>
    <col min="3" max="3" width="10.6640625" customWidth="1"/>
    <col min="4" max="4" width="10.5546875" customWidth="1"/>
    <col min="5" max="5" width="10.33203125" customWidth="1"/>
    <col min="6" max="6" width="1.44140625" customWidth="1"/>
    <col min="8" max="8" width="11.109375" customWidth="1"/>
  </cols>
  <sheetData>
    <row r="1" spans="1:8" ht="15" thickBot="1">
      <c r="A1" s="58" t="s">
        <v>211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212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92.59</v>
      </c>
      <c r="C4" s="61"/>
      <c r="D4" s="61"/>
      <c r="E4" s="67"/>
      <c r="F4" s="63"/>
      <c r="G4" s="70" t="s">
        <v>83</v>
      </c>
      <c r="H4" s="71">
        <v>47799.12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SUM(H36+H54)</f>
        <v>6564.13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>
        <f>SUM(H37)</f>
        <v>0</v>
      </c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41234.990000000005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2.66</v>
      </c>
      <c r="C9" s="61"/>
      <c r="D9" s="61"/>
      <c r="E9" s="67"/>
      <c r="F9" s="63"/>
      <c r="G9" s="70" t="s">
        <v>91</v>
      </c>
      <c r="H9" s="71">
        <v>2218.73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123239.56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/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28683.89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28683.89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SUM(B140)</f>
        <v>11777.45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11777.45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8353.8900000000012</v>
      </c>
      <c r="C30" s="61"/>
      <c r="D30" s="61"/>
      <c r="E30" s="94"/>
      <c r="F30" s="63"/>
      <c r="G30" s="95" t="s">
        <v>119</v>
      </c>
      <c r="H30" s="96">
        <f>SUM(H18+H23-H28)</f>
        <v>123239.56000000001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</row>
    <row r="34" spans="1:8">
      <c r="A34" s="66" t="s">
        <v>124</v>
      </c>
      <c r="B34" s="61"/>
      <c r="C34" s="61"/>
      <c r="D34" s="61"/>
      <c r="E34" s="100"/>
      <c r="F34" s="63"/>
      <c r="G34" s="101" t="s">
        <v>129</v>
      </c>
      <c r="H34" s="105"/>
    </row>
    <row r="35" spans="1:8">
      <c r="A35" s="66" t="s">
        <v>125</v>
      </c>
      <c r="B35" s="61"/>
      <c r="C35" s="61"/>
      <c r="D35" s="61"/>
      <c r="E35" s="100"/>
      <c r="F35" s="63"/>
      <c r="G35" s="101">
        <v>2188</v>
      </c>
      <c r="H35" s="105">
        <v>3360</v>
      </c>
    </row>
    <row r="36" spans="1:8">
      <c r="A36" s="92" t="s">
        <v>107</v>
      </c>
      <c r="B36" s="93">
        <f>SUM(B30:B33)</f>
        <v>28683.89</v>
      </c>
      <c r="C36" s="61"/>
      <c r="D36" s="61"/>
      <c r="E36" s="100"/>
      <c r="F36" s="63"/>
      <c r="G36" s="106"/>
      <c r="H36" s="107">
        <f>SUM(H35)</f>
        <v>3360</v>
      </c>
    </row>
    <row r="37" spans="1:8">
      <c r="A37" s="66"/>
      <c r="B37" s="61"/>
      <c r="C37" s="61"/>
      <c r="D37" s="61"/>
      <c r="E37" s="100"/>
      <c r="F37" s="63"/>
      <c r="G37" s="87"/>
      <c r="H37" s="102"/>
    </row>
    <row r="38" spans="1:8">
      <c r="A38" s="60" t="s">
        <v>126</v>
      </c>
      <c r="B38" s="61"/>
      <c r="C38" s="61"/>
      <c r="D38" s="61"/>
      <c r="E38" s="103"/>
      <c r="F38" s="63"/>
    </row>
    <row r="39" spans="1:8">
      <c r="A39" s="81" t="s">
        <v>127</v>
      </c>
      <c r="B39" s="104"/>
      <c r="C39" s="104"/>
      <c r="D39" s="104"/>
      <c r="E39" s="103"/>
      <c r="F39" s="63"/>
      <c r="G39" s="108" t="s">
        <v>135</v>
      </c>
      <c r="H39" s="109"/>
    </row>
    <row r="40" spans="1:8">
      <c r="A40" s="66" t="s">
        <v>128</v>
      </c>
      <c r="B40" s="61">
        <v>21.6</v>
      </c>
      <c r="C40" s="61">
        <v>21.6</v>
      </c>
      <c r="D40" s="61"/>
      <c r="E40" s="67">
        <v>750</v>
      </c>
      <c r="F40" s="63"/>
      <c r="G40" s="108">
        <v>2200</v>
      </c>
      <c r="H40" s="109">
        <v>627.24</v>
      </c>
    </row>
    <row r="41" spans="1:8">
      <c r="A41" s="66" t="s">
        <v>130</v>
      </c>
      <c r="B41" s="61">
        <v>2302.2399999999998</v>
      </c>
      <c r="C41" s="61">
        <v>2302.2399999999998</v>
      </c>
      <c r="D41" s="61"/>
      <c r="E41" s="67">
        <v>14500</v>
      </c>
      <c r="F41" s="63"/>
      <c r="G41" s="108">
        <v>2201</v>
      </c>
      <c r="H41" s="109">
        <v>21.67</v>
      </c>
    </row>
    <row r="42" spans="1:8">
      <c r="A42" s="66" t="s">
        <v>131</v>
      </c>
      <c r="B42" s="61">
        <v>70</v>
      </c>
      <c r="C42" s="61">
        <v>70</v>
      </c>
      <c r="D42" s="61"/>
      <c r="E42" s="67">
        <v>420</v>
      </c>
      <c r="F42" s="63"/>
      <c r="G42" s="108">
        <v>2202</v>
      </c>
      <c r="H42" s="110">
        <v>172.8</v>
      </c>
    </row>
    <row r="43" spans="1:8">
      <c r="A43" s="66" t="s">
        <v>132</v>
      </c>
      <c r="B43" s="61"/>
      <c r="C43" s="61"/>
      <c r="D43" s="61"/>
      <c r="E43" s="67">
        <v>150</v>
      </c>
      <c r="F43" s="63"/>
      <c r="G43" s="111">
        <v>2203</v>
      </c>
      <c r="H43" s="112">
        <v>87.43</v>
      </c>
    </row>
    <row r="44" spans="1:8">
      <c r="A44" s="66"/>
      <c r="B44" s="61"/>
      <c r="C44" s="61"/>
      <c r="D44" s="61"/>
      <c r="E44" s="67"/>
      <c r="F44" s="63"/>
      <c r="G44" s="113">
        <v>2204</v>
      </c>
      <c r="H44" s="112">
        <v>108.96</v>
      </c>
    </row>
    <row r="45" spans="1:8">
      <c r="A45" s="81" t="s">
        <v>133</v>
      </c>
      <c r="B45" s="61"/>
      <c r="C45" s="61"/>
      <c r="D45" s="61"/>
      <c r="E45" s="67"/>
      <c r="F45" s="63"/>
      <c r="G45" s="108">
        <v>2205</v>
      </c>
      <c r="H45" s="112">
        <v>14.99</v>
      </c>
    </row>
    <row r="46" spans="1:8">
      <c r="A46" s="66" t="s">
        <v>134</v>
      </c>
      <c r="B46" s="61"/>
      <c r="C46" s="61"/>
      <c r="D46" s="61"/>
      <c r="E46" s="67">
        <v>300</v>
      </c>
      <c r="F46" s="63"/>
      <c r="G46" s="111">
        <v>2206</v>
      </c>
      <c r="H46" s="110">
        <v>18.53</v>
      </c>
    </row>
    <row r="47" spans="1:8">
      <c r="A47" s="66" t="s">
        <v>136</v>
      </c>
      <c r="B47" s="61"/>
      <c r="C47" s="61"/>
      <c r="D47" s="61"/>
      <c r="E47" s="67">
        <v>400</v>
      </c>
      <c r="F47" s="63"/>
      <c r="G47" s="111">
        <v>2207</v>
      </c>
      <c r="H47" s="121">
        <v>12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>
        <v>2208</v>
      </c>
      <c r="H48" s="112">
        <v>150</v>
      </c>
    </row>
    <row r="49" spans="1:8">
      <c r="A49" s="66"/>
      <c r="B49" s="61"/>
      <c r="C49" s="61"/>
      <c r="D49" s="61"/>
      <c r="E49" s="67"/>
      <c r="F49" s="63"/>
      <c r="G49" s="113">
        <v>2209</v>
      </c>
      <c r="H49" s="112">
        <v>1198.72</v>
      </c>
    </row>
    <row r="50" spans="1:8">
      <c r="A50" s="81" t="s">
        <v>137</v>
      </c>
      <c r="B50" s="61"/>
      <c r="C50" s="61"/>
      <c r="D50" s="61"/>
      <c r="E50" s="67"/>
      <c r="F50" s="63"/>
      <c r="G50" s="113">
        <v>2210</v>
      </c>
      <c r="H50" s="112">
        <v>750</v>
      </c>
    </row>
    <row r="51" spans="1:8">
      <c r="A51" s="66" t="s">
        <v>138</v>
      </c>
      <c r="B51" s="61">
        <v>150</v>
      </c>
      <c r="C51" s="61">
        <v>150</v>
      </c>
      <c r="D51" s="61"/>
      <c r="E51" s="67">
        <v>175</v>
      </c>
      <c r="F51" s="63"/>
      <c r="G51" s="113">
        <v>2211</v>
      </c>
      <c r="H51" s="112">
        <v>26.2</v>
      </c>
    </row>
    <row r="52" spans="1:8">
      <c r="A52" s="66" t="s">
        <v>139</v>
      </c>
      <c r="B52" s="61"/>
      <c r="C52" s="61"/>
      <c r="D52" s="61"/>
      <c r="E52" s="67">
        <v>260</v>
      </c>
      <c r="F52" s="63"/>
      <c r="G52" s="113">
        <v>2212</v>
      </c>
      <c r="H52" s="109">
        <v>15.59</v>
      </c>
    </row>
    <row r="53" spans="1:8">
      <c r="A53" s="81" t="s">
        <v>140</v>
      </c>
      <c r="B53" s="61"/>
      <c r="C53" s="61"/>
      <c r="D53" s="61"/>
      <c r="E53" s="67"/>
      <c r="F53" s="63"/>
      <c r="G53" s="113"/>
      <c r="H53" s="109"/>
    </row>
    <row r="54" spans="1:8">
      <c r="A54" s="66" t="s">
        <v>141</v>
      </c>
      <c r="B54" s="61"/>
      <c r="C54" s="61"/>
      <c r="D54" s="61"/>
      <c r="E54" s="67">
        <v>1750</v>
      </c>
      <c r="F54" s="63"/>
      <c r="G54" s="114"/>
      <c r="H54" s="119">
        <f>SUM(H40:H53)</f>
        <v>3204.13</v>
      </c>
    </row>
    <row r="55" spans="1:8">
      <c r="A55" s="66" t="s">
        <v>142</v>
      </c>
      <c r="B55" s="61"/>
      <c r="C55" s="61"/>
      <c r="D55" s="61"/>
      <c r="E55" s="67">
        <v>600</v>
      </c>
      <c r="F55" s="63"/>
    </row>
    <row r="56" spans="1:8">
      <c r="A56" s="66" t="s">
        <v>143</v>
      </c>
      <c r="B56" s="61"/>
      <c r="C56" s="61"/>
      <c r="D56" s="61"/>
      <c r="E56" s="67">
        <v>500</v>
      </c>
      <c r="F56" s="63"/>
    </row>
    <row r="57" spans="1:8">
      <c r="A57" s="66" t="s">
        <v>144</v>
      </c>
      <c r="B57" s="61"/>
      <c r="C57" s="61"/>
      <c r="D57" s="61"/>
      <c r="E57" s="67">
        <v>180</v>
      </c>
      <c r="F57" s="63"/>
    </row>
    <row r="58" spans="1:8">
      <c r="A58" s="66" t="s">
        <v>145</v>
      </c>
      <c r="B58" s="61"/>
      <c r="C58" s="61"/>
      <c r="D58" s="61"/>
      <c r="E58" s="67"/>
      <c r="F58" s="63"/>
    </row>
    <row r="59" spans="1:8">
      <c r="A59" s="66" t="s">
        <v>146</v>
      </c>
      <c r="B59" s="61"/>
      <c r="C59" s="61"/>
      <c r="D59" s="61"/>
      <c r="E59" s="67">
        <v>140</v>
      </c>
      <c r="F59" s="63"/>
    </row>
    <row r="60" spans="1:8">
      <c r="A60" s="66" t="s">
        <v>147</v>
      </c>
      <c r="B60" s="61"/>
      <c r="C60" s="61"/>
      <c r="D60" s="61"/>
      <c r="E60" s="67">
        <v>200</v>
      </c>
      <c r="F60" s="63"/>
    </row>
    <row r="61" spans="1:8">
      <c r="A61" s="66"/>
      <c r="B61" s="61"/>
      <c r="C61" s="61"/>
      <c r="D61" s="61"/>
      <c r="E61" s="67"/>
      <c r="F61" s="63"/>
    </row>
    <row r="62" spans="1:8">
      <c r="A62" s="81" t="s">
        <v>148</v>
      </c>
      <c r="B62" s="61"/>
      <c r="C62" s="61"/>
      <c r="D62" s="61"/>
      <c r="E62" s="67"/>
      <c r="F62" s="63"/>
      <c r="H62" s="115"/>
    </row>
    <row r="63" spans="1:8">
      <c r="A63" s="66" t="s">
        <v>149</v>
      </c>
      <c r="B63" s="61">
        <v>627.24</v>
      </c>
      <c r="C63" s="61">
        <v>555</v>
      </c>
      <c r="D63" s="61">
        <v>72.239999999999995</v>
      </c>
      <c r="E63" s="67">
        <v>600</v>
      </c>
      <c r="F63" s="63"/>
    </row>
    <row r="64" spans="1:8">
      <c r="A64" s="66" t="s">
        <v>150</v>
      </c>
      <c r="B64" s="61"/>
      <c r="C64" s="61"/>
      <c r="D64" s="61"/>
      <c r="E64" s="67">
        <v>10</v>
      </c>
      <c r="F64" s="63"/>
    </row>
    <row r="65" spans="1:8">
      <c r="A65" s="66" t="s">
        <v>151</v>
      </c>
      <c r="B65" s="61"/>
      <c r="C65" s="61"/>
      <c r="D65" s="61"/>
      <c r="E65" s="67">
        <v>200</v>
      </c>
      <c r="F65" s="63"/>
    </row>
    <row r="66" spans="1:8">
      <c r="A66" s="66" t="s">
        <v>152</v>
      </c>
      <c r="B66" s="61"/>
      <c r="C66" s="61"/>
      <c r="D66" s="61"/>
      <c r="E66" s="67">
        <v>50</v>
      </c>
      <c r="F66" s="63"/>
    </row>
    <row r="67" spans="1:8">
      <c r="A67" s="66"/>
      <c r="B67" s="61"/>
      <c r="C67" s="61"/>
      <c r="D67" s="61"/>
      <c r="E67" s="67"/>
      <c r="F67" s="63"/>
    </row>
    <row r="68" spans="1:8">
      <c r="A68" s="81" t="s">
        <v>153</v>
      </c>
      <c r="B68" s="61"/>
      <c r="C68" s="61"/>
      <c r="D68" s="61"/>
      <c r="E68" s="67"/>
      <c r="F68" s="63"/>
      <c r="H68" s="116"/>
    </row>
    <row r="69" spans="1:8">
      <c r="A69" s="66" t="s">
        <v>154</v>
      </c>
      <c r="B69" s="61"/>
      <c r="C69" s="61"/>
      <c r="D69" s="61"/>
      <c r="E69" s="67">
        <v>375</v>
      </c>
      <c r="F69" s="63"/>
    </row>
    <row r="70" spans="1:8">
      <c r="A70" s="66" t="s">
        <v>155</v>
      </c>
      <c r="B70" s="61"/>
      <c r="C70" s="61"/>
      <c r="D70" s="61"/>
      <c r="E70" s="67">
        <v>375</v>
      </c>
      <c r="F70" s="63"/>
    </row>
    <row r="71" spans="1:8">
      <c r="A71" s="66" t="s">
        <v>156</v>
      </c>
      <c r="B71" s="61"/>
      <c r="C71" s="61"/>
      <c r="D71" s="61"/>
      <c r="E71" s="67">
        <v>375</v>
      </c>
      <c r="F71" s="63"/>
    </row>
    <row r="72" spans="1:8">
      <c r="A72" s="66" t="s">
        <v>157</v>
      </c>
      <c r="B72" s="61"/>
      <c r="C72" s="61"/>
      <c r="D72" s="61"/>
      <c r="E72" s="67">
        <v>375</v>
      </c>
      <c r="F72" s="63"/>
    </row>
    <row r="73" spans="1:8">
      <c r="A73" s="66" t="s">
        <v>158</v>
      </c>
      <c r="B73" s="61"/>
      <c r="C73" s="61"/>
      <c r="D73" s="61"/>
      <c r="E73" s="67">
        <v>375</v>
      </c>
      <c r="F73" s="63"/>
    </row>
    <row r="74" spans="1:8">
      <c r="A74" s="66" t="s">
        <v>159</v>
      </c>
      <c r="B74" s="61"/>
      <c r="C74" s="61"/>
      <c r="D74" s="61"/>
      <c r="E74" s="67">
        <v>375</v>
      </c>
      <c r="F74" s="63"/>
    </row>
    <row r="75" spans="1:8">
      <c r="A75" s="66" t="s">
        <v>160</v>
      </c>
      <c r="B75" s="61"/>
      <c r="C75" s="61"/>
      <c r="D75" s="61"/>
      <c r="E75" s="67">
        <v>375</v>
      </c>
      <c r="F75" s="63"/>
    </row>
    <row r="76" spans="1:8">
      <c r="A76" s="66" t="s">
        <v>161</v>
      </c>
      <c r="B76" s="61"/>
      <c r="C76" s="61"/>
      <c r="D76" s="61"/>
      <c r="E76" s="67">
        <v>30</v>
      </c>
      <c r="F76" s="63"/>
    </row>
    <row r="77" spans="1:8">
      <c r="A77" s="66" t="s">
        <v>162</v>
      </c>
      <c r="B77" s="61"/>
      <c r="C77" s="61"/>
      <c r="D77" s="61"/>
      <c r="E77" s="67">
        <v>225</v>
      </c>
      <c r="F77" s="63"/>
    </row>
    <row r="78" spans="1:8">
      <c r="A78" s="66" t="s">
        <v>163</v>
      </c>
      <c r="B78" s="61"/>
      <c r="C78" s="61"/>
      <c r="D78" s="61"/>
      <c r="E78" s="67">
        <v>875</v>
      </c>
      <c r="F78" s="63"/>
    </row>
    <row r="79" spans="1:8">
      <c r="A79" s="66" t="s">
        <v>164</v>
      </c>
      <c r="B79" s="61"/>
      <c r="C79" s="61"/>
      <c r="D79" s="61"/>
      <c r="E79" s="67">
        <v>375</v>
      </c>
      <c r="F79" s="63"/>
    </row>
    <row r="80" spans="1:8">
      <c r="A80" s="66" t="s">
        <v>165</v>
      </c>
      <c r="B80" s="61"/>
      <c r="C80" s="61"/>
      <c r="D80" s="61"/>
      <c r="E80" s="67">
        <v>120</v>
      </c>
      <c r="F80" s="63"/>
    </row>
    <row r="81" spans="1:6">
      <c r="A81" s="66" t="s">
        <v>166</v>
      </c>
      <c r="B81" s="61">
        <v>34.99</v>
      </c>
      <c r="C81" s="61">
        <v>34.99</v>
      </c>
      <c r="D81" s="61"/>
      <c r="E81" s="67">
        <v>150</v>
      </c>
      <c r="F81" s="63"/>
    </row>
    <row r="82" spans="1:6">
      <c r="A82" s="66"/>
      <c r="B82" s="61"/>
      <c r="C82" s="61"/>
      <c r="D82" s="61"/>
      <c r="E82" s="67"/>
      <c r="F82" s="63"/>
    </row>
    <row r="83" spans="1:6">
      <c r="A83" s="81" t="s">
        <v>167</v>
      </c>
      <c r="B83" s="61"/>
      <c r="C83" s="61"/>
      <c r="D83" s="61"/>
      <c r="E83" s="67"/>
      <c r="F83" s="63"/>
    </row>
    <row r="84" spans="1:6">
      <c r="A84" s="66" t="s">
        <v>168</v>
      </c>
      <c r="B84" s="61"/>
      <c r="C84" s="61"/>
      <c r="D84" s="61"/>
      <c r="E84" s="67"/>
      <c r="F84" s="63"/>
    </row>
    <row r="85" spans="1:6">
      <c r="A85" s="66" t="s">
        <v>169</v>
      </c>
      <c r="B85" s="61"/>
      <c r="C85" s="61"/>
      <c r="D85" s="61"/>
      <c r="E85" s="67">
        <v>200</v>
      </c>
      <c r="F85" s="63"/>
    </row>
    <row r="86" spans="1:6">
      <c r="A86" s="66" t="s">
        <v>170</v>
      </c>
      <c r="B86" s="61">
        <v>172.8</v>
      </c>
      <c r="C86" s="61">
        <v>144</v>
      </c>
      <c r="D86" s="61">
        <v>28.8</v>
      </c>
      <c r="E86" s="67">
        <v>200</v>
      </c>
      <c r="F86" s="63"/>
    </row>
    <row r="87" spans="1:6">
      <c r="A87" s="66" t="s">
        <v>171</v>
      </c>
      <c r="B87" s="61">
        <v>31.18</v>
      </c>
      <c r="C87" s="61">
        <v>25.98</v>
      </c>
      <c r="D87" s="61">
        <v>5.2</v>
      </c>
      <c r="E87" s="67">
        <v>185</v>
      </c>
      <c r="F87" s="63"/>
    </row>
    <row r="88" spans="1:6">
      <c r="A88" s="66" t="s">
        <v>172</v>
      </c>
      <c r="B88" s="61"/>
      <c r="C88" s="61"/>
      <c r="D88" s="61"/>
      <c r="E88" s="67">
        <v>500</v>
      </c>
      <c r="F88" s="63"/>
    </row>
    <row r="89" spans="1:6">
      <c r="A89" s="66" t="s">
        <v>173</v>
      </c>
      <c r="B89" s="61"/>
      <c r="C89" s="61"/>
      <c r="D89" s="61"/>
      <c r="E89" s="67"/>
      <c r="F89" s="63"/>
    </row>
    <row r="90" spans="1:6">
      <c r="A90" s="66" t="s">
        <v>174</v>
      </c>
      <c r="B90" s="61"/>
      <c r="C90" s="61"/>
      <c r="D90" s="61"/>
      <c r="E90" s="67">
        <v>100</v>
      </c>
      <c r="F90" s="63"/>
    </row>
    <row r="91" spans="1:6">
      <c r="A91" s="66"/>
      <c r="B91" s="61"/>
      <c r="C91" s="61"/>
      <c r="D91" s="61"/>
      <c r="E91" s="67"/>
      <c r="F91" s="63"/>
    </row>
    <row r="92" spans="1:6">
      <c r="A92" s="81" t="s">
        <v>175</v>
      </c>
      <c r="B92" s="61"/>
      <c r="C92" s="61"/>
      <c r="D92" s="61"/>
      <c r="E92" s="67"/>
      <c r="F92" s="63"/>
    </row>
    <row r="93" spans="1:6">
      <c r="A93" s="66" t="s">
        <v>176</v>
      </c>
      <c r="B93" s="61">
        <v>1296</v>
      </c>
      <c r="C93" s="61">
        <v>1080</v>
      </c>
      <c r="D93" s="61">
        <v>216</v>
      </c>
      <c r="E93" s="67">
        <v>1620</v>
      </c>
      <c r="F93" s="63"/>
    </row>
    <row r="94" spans="1:6">
      <c r="A94" s="66" t="s">
        <v>177</v>
      </c>
      <c r="B94" s="61"/>
      <c r="C94" s="61"/>
      <c r="D94" s="61"/>
      <c r="E94" s="67"/>
      <c r="F94" s="63"/>
    </row>
    <row r="95" spans="1:6">
      <c r="A95" s="66" t="s">
        <v>178</v>
      </c>
      <c r="B95" s="61">
        <v>1125</v>
      </c>
      <c r="C95" s="61">
        <v>1125</v>
      </c>
      <c r="D95" s="61"/>
      <c r="E95" s="67">
        <v>4500</v>
      </c>
      <c r="F95" s="63"/>
    </row>
    <row r="96" spans="1:6">
      <c r="A96" s="66" t="s">
        <v>179</v>
      </c>
      <c r="B96" s="61"/>
      <c r="C96" s="61"/>
      <c r="D96" s="61"/>
      <c r="E96" s="67">
        <v>100</v>
      </c>
      <c r="F96" s="63"/>
    </row>
    <row r="97" spans="1:6">
      <c r="A97" s="66" t="s">
        <v>180</v>
      </c>
      <c r="B97" s="61">
        <v>108.96</v>
      </c>
      <c r="C97" s="61">
        <v>108.96</v>
      </c>
      <c r="D97" s="61"/>
      <c r="E97" s="67">
        <v>300</v>
      </c>
      <c r="F97" s="63"/>
    </row>
    <row r="98" spans="1:6">
      <c r="A98" s="66" t="s">
        <v>239</v>
      </c>
      <c r="B98" s="61"/>
      <c r="C98" s="61"/>
      <c r="D98" s="61"/>
      <c r="E98" s="67">
        <v>500</v>
      </c>
      <c r="F98" s="63"/>
    </row>
    <row r="99" spans="1:6">
      <c r="A99" s="66" t="s">
        <v>182</v>
      </c>
      <c r="B99" s="61"/>
      <c r="C99" s="61"/>
      <c r="D99" s="61"/>
      <c r="E99" s="67">
        <v>250</v>
      </c>
      <c r="F99" s="63"/>
    </row>
    <row r="100" spans="1:6">
      <c r="A100" s="66" t="s">
        <v>183</v>
      </c>
      <c r="B100" s="61"/>
      <c r="C100" s="61"/>
      <c r="D100" s="61"/>
      <c r="E100" s="67">
        <v>200</v>
      </c>
      <c r="F100" s="63"/>
    </row>
    <row r="101" spans="1:6">
      <c r="A101" s="66" t="s">
        <v>184</v>
      </c>
      <c r="B101" s="61"/>
      <c r="C101" s="61"/>
      <c r="D101" s="61"/>
      <c r="E101" s="67">
        <v>200</v>
      </c>
      <c r="F101" s="63"/>
    </row>
    <row r="102" spans="1:6">
      <c r="A102" s="66" t="s">
        <v>185</v>
      </c>
      <c r="B102" s="61"/>
      <c r="C102" s="61"/>
      <c r="D102" s="61"/>
      <c r="E102" s="67">
        <v>100</v>
      </c>
      <c r="F102" s="63"/>
    </row>
    <row r="103" spans="1:6">
      <c r="A103" s="66"/>
      <c r="B103" s="61"/>
      <c r="C103" s="61"/>
      <c r="D103" s="61"/>
      <c r="E103" s="67"/>
      <c r="F103" s="63"/>
    </row>
    <row r="104" spans="1:6">
      <c r="A104" s="81" t="s">
        <v>186</v>
      </c>
      <c r="B104" s="61"/>
      <c r="C104" s="61"/>
      <c r="D104" s="61"/>
      <c r="E104" s="67"/>
      <c r="F104" s="63"/>
    </row>
    <row r="105" spans="1:6">
      <c r="A105" s="66" t="s">
        <v>187</v>
      </c>
      <c r="B105" s="61"/>
      <c r="C105" s="61"/>
      <c r="D105" s="61"/>
      <c r="E105" s="67">
        <v>250</v>
      </c>
      <c r="F105" s="63"/>
    </row>
    <row r="106" spans="1:6">
      <c r="A106" s="66"/>
      <c r="B106" s="61"/>
      <c r="C106" s="61"/>
      <c r="D106" s="61"/>
      <c r="E106" s="67"/>
      <c r="F106" s="63"/>
    </row>
    <row r="107" spans="1:6">
      <c r="A107" s="66"/>
      <c r="B107" s="61"/>
      <c r="C107" s="61"/>
      <c r="D107" s="61"/>
      <c r="E107" s="67"/>
      <c r="F107" s="63"/>
    </row>
    <row r="108" spans="1:6">
      <c r="A108" s="81" t="s">
        <v>188</v>
      </c>
      <c r="B108" s="61"/>
      <c r="C108" s="61"/>
      <c r="D108" s="61"/>
      <c r="E108" s="67"/>
      <c r="F108" s="63"/>
    </row>
    <row r="109" spans="1:6">
      <c r="A109" s="66" t="s">
        <v>189</v>
      </c>
      <c r="B109" s="61"/>
      <c r="C109" s="61"/>
      <c r="D109" s="61"/>
      <c r="E109" s="67">
        <v>100</v>
      </c>
      <c r="F109" s="63"/>
    </row>
    <row r="110" spans="1:6">
      <c r="A110" s="66" t="s">
        <v>190</v>
      </c>
      <c r="B110" s="61"/>
      <c r="C110" s="61"/>
      <c r="D110" s="61"/>
      <c r="E110" s="67"/>
      <c r="F110" s="63"/>
    </row>
    <row r="111" spans="1:6">
      <c r="A111" s="66" t="s">
        <v>240</v>
      </c>
      <c r="B111" s="61">
        <v>291</v>
      </c>
      <c r="C111" s="61">
        <v>242.5</v>
      </c>
      <c r="D111" s="61">
        <v>48.5</v>
      </c>
      <c r="E111" s="67">
        <v>170</v>
      </c>
      <c r="F111" s="63"/>
    </row>
    <row r="112" spans="1:6">
      <c r="A112" s="66" t="s">
        <v>31</v>
      </c>
      <c r="B112" s="61">
        <v>364.82</v>
      </c>
      <c r="C112" s="61">
        <v>364.82</v>
      </c>
      <c r="D112" s="61"/>
      <c r="E112" s="67">
        <v>200</v>
      </c>
      <c r="F112" s="63"/>
    </row>
    <row r="113" spans="1:6">
      <c r="A113" s="66" t="s">
        <v>192</v>
      </c>
      <c r="B113" s="61"/>
      <c r="C113" s="61"/>
      <c r="D113" s="61"/>
      <c r="E113" s="67"/>
      <c r="F113" s="63"/>
    </row>
    <row r="114" spans="1:6">
      <c r="A114" s="66" t="s">
        <v>193</v>
      </c>
      <c r="B114" s="61"/>
      <c r="C114" s="61"/>
      <c r="D114" s="61"/>
      <c r="E114" s="67"/>
      <c r="F114" s="63"/>
    </row>
    <row r="115" spans="1:6">
      <c r="A115" s="66" t="s">
        <v>216</v>
      </c>
      <c r="B115" s="61">
        <v>442.49</v>
      </c>
      <c r="C115" s="61">
        <v>368.74</v>
      </c>
      <c r="D115" s="61">
        <v>73.75</v>
      </c>
      <c r="E115" s="67"/>
      <c r="F115" s="63"/>
    </row>
    <row r="116" spans="1:6">
      <c r="A116" s="66" t="s">
        <v>84</v>
      </c>
      <c r="B116" s="61"/>
      <c r="C116" s="61"/>
      <c r="D116" s="61"/>
      <c r="E116" s="67">
        <v>100</v>
      </c>
      <c r="F116" s="63"/>
    </row>
    <row r="117" spans="1:6">
      <c r="A117" s="66" t="s">
        <v>194</v>
      </c>
      <c r="B117" s="61"/>
      <c r="C117" s="61"/>
      <c r="D117" s="61"/>
      <c r="E117" s="67"/>
      <c r="F117" s="63"/>
    </row>
    <row r="118" spans="1:6">
      <c r="A118" s="66" t="s">
        <v>217</v>
      </c>
      <c r="B118" s="61">
        <v>3360</v>
      </c>
      <c r="C118" s="61">
        <v>2800</v>
      </c>
      <c r="D118" s="61">
        <v>560</v>
      </c>
      <c r="E118" s="67"/>
      <c r="F118" s="63"/>
    </row>
    <row r="119" spans="1:6">
      <c r="A119" s="66" t="s">
        <v>195</v>
      </c>
      <c r="B119" s="61"/>
      <c r="C119" s="61"/>
      <c r="D119" s="61"/>
      <c r="E119" s="67"/>
      <c r="F119" s="63"/>
    </row>
    <row r="120" spans="1:6">
      <c r="A120" s="66" t="s">
        <v>15</v>
      </c>
      <c r="B120" s="61"/>
      <c r="C120" s="61"/>
      <c r="D120" s="61"/>
      <c r="E120" s="67"/>
      <c r="F120" s="63"/>
    </row>
    <row r="121" spans="1:6">
      <c r="A121" s="66" t="s">
        <v>197</v>
      </c>
      <c r="B121" s="61"/>
      <c r="C121" s="61"/>
      <c r="D121" s="61"/>
      <c r="E121" s="67">
        <v>100</v>
      </c>
      <c r="F121" s="63"/>
    </row>
    <row r="122" spans="1:6">
      <c r="A122" s="66" t="s">
        <v>198</v>
      </c>
      <c r="B122" s="61"/>
      <c r="C122" s="61" t="s">
        <v>220</v>
      </c>
      <c r="D122" s="61"/>
      <c r="E122" s="67">
        <v>50</v>
      </c>
      <c r="F122" s="63"/>
    </row>
    <row r="123" spans="1:6">
      <c r="A123" s="66" t="s">
        <v>199</v>
      </c>
      <c r="B123" s="61"/>
      <c r="C123" s="61"/>
      <c r="D123" s="61"/>
      <c r="E123" s="67">
        <v>150</v>
      </c>
      <c r="F123" s="63"/>
    </row>
    <row r="124" spans="1:6">
      <c r="A124" s="66" t="s">
        <v>200</v>
      </c>
      <c r="B124" s="61"/>
      <c r="C124" s="61"/>
      <c r="D124" s="61"/>
      <c r="E124" s="67">
        <v>1000</v>
      </c>
      <c r="F124" s="63"/>
    </row>
    <row r="125" spans="1:6">
      <c r="A125" s="66" t="s">
        <v>201</v>
      </c>
      <c r="B125" s="61"/>
      <c r="C125" s="61"/>
      <c r="D125" s="61"/>
      <c r="E125" s="67"/>
      <c r="F125" s="63"/>
    </row>
    <row r="126" spans="1:6">
      <c r="A126" s="66" t="s">
        <v>202</v>
      </c>
      <c r="B126" s="61"/>
      <c r="C126" s="61"/>
      <c r="D126" s="61"/>
      <c r="E126" s="67"/>
      <c r="F126" s="63"/>
    </row>
    <row r="127" spans="1:6">
      <c r="A127" s="66" t="s">
        <v>203</v>
      </c>
      <c r="B127" s="61"/>
      <c r="C127" s="61"/>
      <c r="D127" s="61"/>
      <c r="E127" s="67"/>
      <c r="F127" s="63"/>
    </row>
    <row r="128" spans="1:6">
      <c r="A128" s="66" t="s">
        <v>213</v>
      </c>
      <c r="B128" s="61">
        <v>1139.1300000000001</v>
      </c>
      <c r="C128" s="61">
        <v>977.96</v>
      </c>
      <c r="D128" s="61">
        <v>161.16999999999999</v>
      </c>
      <c r="E128" s="67">
        <v>600</v>
      </c>
      <c r="F128" s="63"/>
    </row>
    <row r="129" spans="1:6">
      <c r="A129" s="66" t="s">
        <v>106</v>
      </c>
      <c r="B129" s="61"/>
      <c r="C129" s="61"/>
      <c r="D129" s="61"/>
      <c r="E129" s="67"/>
      <c r="F129" s="63"/>
    </row>
    <row r="130" spans="1:6">
      <c r="A130" s="66" t="s">
        <v>204</v>
      </c>
      <c r="B130" s="61"/>
      <c r="C130" s="61"/>
      <c r="D130" s="61"/>
      <c r="E130" s="67"/>
      <c r="F130" s="63"/>
    </row>
    <row r="131" spans="1:6">
      <c r="A131" s="66" t="s">
        <v>241</v>
      </c>
      <c r="B131" s="61"/>
      <c r="C131" s="61"/>
      <c r="D131" s="61"/>
      <c r="E131" s="67">
        <v>3000</v>
      </c>
      <c r="F131" s="63"/>
    </row>
    <row r="132" spans="1:6">
      <c r="A132" s="66" t="s">
        <v>205</v>
      </c>
      <c r="B132" s="61"/>
      <c r="C132" s="61"/>
      <c r="D132" s="61"/>
      <c r="E132" s="67">
        <v>100</v>
      </c>
      <c r="F132" s="63"/>
    </row>
    <row r="133" spans="1:6">
      <c r="A133" s="66" t="s">
        <v>206</v>
      </c>
      <c r="B133" s="61"/>
      <c r="C133" s="61"/>
      <c r="D133" s="61"/>
      <c r="E133" s="67"/>
      <c r="F133" s="63"/>
    </row>
    <row r="134" spans="1:6">
      <c r="A134" s="66" t="s">
        <v>112</v>
      </c>
      <c r="B134" s="61"/>
      <c r="C134" s="61"/>
      <c r="D134" s="61"/>
      <c r="E134" s="67"/>
      <c r="F134" s="63"/>
    </row>
    <row r="135" spans="1:6">
      <c r="A135" s="66" t="s">
        <v>207</v>
      </c>
      <c r="B135" s="61"/>
      <c r="C135" s="61"/>
      <c r="D135" s="61"/>
      <c r="E135" s="67">
        <v>100</v>
      </c>
      <c r="F135" s="63"/>
    </row>
    <row r="136" spans="1:6">
      <c r="A136" s="66" t="s">
        <v>208</v>
      </c>
      <c r="B136" s="61"/>
      <c r="C136" s="61"/>
      <c r="D136" s="61"/>
      <c r="E136" s="67">
        <v>100</v>
      </c>
      <c r="F136" s="63"/>
    </row>
    <row r="137" spans="1:6">
      <c r="A137" s="66" t="s">
        <v>209</v>
      </c>
      <c r="B137" s="61"/>
      <c r="C137" s="61"/>
      <c r="D137" s="61"/>
      <c r="E137" s="67"/>
      <c r="F137" s="63"/>
    </row>
    <row r="138" spans="1:6">
      <c r="A138" s="66" t="s">
        <v>210</v>
      </c>
      <c r="B138" s="61"/>
      <c r="C138" s="61"/>
      <c r="D138" s="61"/>
      <c r="E138" s="117">
        <v>100</v>
      </c>
      <c r="F138" s="63"/>
    </row>
    <row r="139" spans="1:6">
      <c r="A139" s="66"/>
      <c r="B139" s="61"/>
      <c r="C139" s="61"/>
      <c r="D139" s="61"/>
      <c r="F139" s="63"/>
    </row>
    <row r="140" spans="1:6">
      <c r="A140" s="66" t="s">
        <v>219</v>
      </c>
      <c r="B140" s="118">
        <f>SUM(B39:B138)</f>
        <v>11777.45</v>
      </c>
      <c r="C140" s="118">
        <f>SUM(C40:C133)</f>
        <v>10571.789999999997</v>
      </c>
      <c r="D140" s="118">
        <f>SUM(D40:D138)</f>
        <v>1205.6600000000001</v>
      </c>
      <c r="E140" s="118">
        <f>SUM(E40:E138)</f>
        <v>40660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1802-C809-4C96-86C0-4784F905EFA8}">
  <dimension ref="A1:H143"/>
  <sheetViews>
    <sheetView topLeftCell="A32" workbookViewId="0">
      <selection activeCell="L32" sqref="L32"/>
    </sheetView>
  </sheetViews>
  <sheetFormatPr defaultRowHeight="14.4"/>
  <cols>
    <col min="1" max="1" width="25.109375" customWidth="1"/>
    <col min="2" max="2" width="9.88671875" bestFit="1" customWidth="1"/>
    <col min="3" max="3" width="10.5546875" customWidth="1"/>
    <col min="5" max="5" width="7.6640625" customWidth="1"/>
    <col min="6" max="6" width="2.109375" customWidth="1"/>
    <col min="8" max="8" width="11.44140625" customWidth="1"/>
  </cols>
  <sheetData>
    <row r="1" spans="1:8" ht="15" thickBot="1">
      <c r="A1" s="58" t="s">
        <v>212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212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92.59</v>
      </c>
      <c r="C4" s="61"/>
      <c r="D4" s="61"/>
      <c r="E4" s="67"/>
      <c r="F4" s="63"/>
      <c r="G4" s="70" t="s">
        <v>83</v>
      </c>
      <c r="H4" s="71">
        <v>47799.12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SUM(H37+H54)</f>
        <v>6564.13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>
        <v>0</v>
      </c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41234.990000000005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2.66</v>
      </c>
      <c r="C9" s="61"/>
      <c r="D9" s="61"/>
      <c r="E9" s="67"/>
      <c r="F9" s="63"/>
      <c r="G9" s="70" t="s">
        <v>91</v>
      </c>
      <c r="H9" s="71">
        <v>2218.73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123239.56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/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28683.89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28683.89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SUM(B143)</f>
        <v>11777.45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11777.45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SUM(B2:B29)</f>
        <v>8353.8900000000012</v>
      </c>
      <c r="C30" s="61"/>
      <c r="D30" s="61"/>
      <c r="E30" s="94"/>
      <c r="F30" s="63"/>
      <c r="G30" s="95" t="s">
        <v>119</v>
      </c>
      <c r="H30" s="96">
        <f>SUM(H18+H21-H28)</f>
        <v>123239.56000000001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</row>
    <row r="34" spans="1:8">
      <c r="A34" s="66" t="s">
        <v>124</v>
      </c>
      <c r="B34" s="61"/>
      <c r="C34" s="61"/>
      <c r="D34" s="61"/>
      <c r="E34" s="100"/>
      <c r="F34" s="63"/>
      <c r="G34" s="101"/>
      <c r="H34" s="101"/>
    </row>
    <row r="35" spans="1:8">
      <c r="A35" s="66" t="s">
        <v>125</v>
      </c>
      <c r="B35" s="61"/>
      <c r="C35" s="61"/>
      <c r="D35" s="61"/>
      <c r="E35" s="100"/>
      <c r="F35" s="63"/>
      <c r="G35" s="101" t="s">
        <v>129</v>
      </c>
      <c r="H35" s="105"/>
    </row>
    <row r="36" spans="1:8">
      <c r="A36" s="92" t="s">
        <v>107</v>
      </c>
      <c r="B36" s="93">
        <f>SUM(B30:B32)</f>
        <v>28683.89</v>
      </c>
      <c r="C36" s="61"/>
      <c r="D36" s="61"/>
      <c r="E36" s="100"/>
      <c r="F36" s="63"/>
      <c r="G36" s="101">
        <v>2188</v>
      </c>
      <c r="H36" s="127">
        <v>3360</v>
      </c>
    </row>
    <row r="37" spans="1:8">
      <c r="A37" s="66"/>
      <c r="B37" s="61"/>
      <c r="C37" s="61"/>
      <c r="D37" s="61"/>
      <c r="E37" s="100"/>
      <c r="F37" s="63"/>
      <c r="G37" s="123"/>
      <c r="H37" s="107">
        <f>SUM(H36)</f>
        <v>3360</v>
      </c>
    </row>
    <row r="38" spans="1:8">
      <c r="A38" s="60" t="s">
        <v>126</v>
      </c>
      <c r="B38" s="61"/>
      <c r="C38" s="61"/>
      <c r="D38" s="61"/>
      <c r="E38" s="103"/>
      <c r="F38" s="63"/>
      <c r="G38" s="101"/>
      <c r="H38" s="101"/>
    </row>
    <row r="39" spans="1:8">
      <c r="A39" s="81" t="s">
        <v>127</v>
      </c>
      <c r="B39" s="104"/>
      <c r="C39" s="104"/>
      <c r="D39" s="104"/>
      <c r="E39" s="103"/>
      <c r="F39" s="63"/>
      <c r="G39" s="101"/>
      <c r="H39" s="101"/>
    </row>
    <row r="40" spans="1:8">
      <c r="A40" s="66" t="s">
        <v>128</v>
      </c>
      <c r="B40" s="61">
        <v>21.6</v>
      </c>
      <c r="C40" s="61">
        <v>21.6</v>
      </c>
      <c r="D40" s="61"/>
      <c r="E40" s="67"/>
      <c r="F40" s="63"/>
      <c r="G40" s="108" t="s">
        <v>135</v>
      </c>
      <c r="H40" s="109"/>
    </row>
    <row r="41" spans="1:8">
      <c r="A41" s="66" t="s">
        <v>130</v>
      </c>
      <c r="B41" s="61">
        <v>2302.2399999999998</v>
      </c>
      <c r="C41" s="61">
        <v>2302.2399999999998</v>
      </c>
      <c r="D41" s="61"/>
      <c r="E41" s="67"/>
      <c r="F41" s="63"/>
      <c r="G41" s="108">
        <v>2200</v>
      </c>
      <c r="H41" s="109">
        <v>627.24</v>
      </c>
    </row>
    <row r="42" spans="1:8">
      <c r="A42" s="66" t="s">
        <v>131</v>
      </c>
      <c r="B42" s="61">
        <v>70</v>
      </c>
      <c r="C42" s="61">
        <v>70</v>
      </c>
      <c r="D42" s="61"/>
      <c r="E42" s="67"/>
      <c r="F42" s="63"/>
      <c r="G42" s="108">
        <v>2201</v>
      </c>
      <c r="H42" s="109">
        <v>21.67</v>
      </c>
    </row>
    <row r="43" spans="1:8">
      <c r="A43" s="66" t="s">
        <v>132</v>
      </c>
      <c r="B43" s="61"/>
      <c r="C43" s="61"/>
      <c r="D43" s="61"/>
      <c r="E43" s="67"/>
      <c r="F43" s="63"/>
      <c r="G43" s="108">
        <v>2202</v>
      </c>
      <c r="H43" s="110">
        <v>172.8</v>
      </c>
    </row>
    <row r="44" spans="1:8">
      <c r="A44" s="66"/>
      <c r="B44" s="61"/>
      <c r="C44" s="61"/>
      <c r="D44" s="61"/>
      <c r="E44" s="67"/>
      <c r="F44" s="63"/>
      <c r="G44" s="111">
        <v>2203</v>
      </c>
      <c r="H44" s="112">
        <v>87.43</v>
      </c>
    </row>
    <row r="45" spans="1:8">
      <c r="A45" s="81" t="s">
        <v>133</v>
      </c>
      <c r="B45" s="61"/>
      <c r="C45" s="61"/>
      <c r="D45" s="61"/>
      <c r="E45" s="67"/>
      <c r="F45" s="63"/>
      <c r="G45" s="113">
        <v>2204</v>
      </c>
      <c r="H45" s="112">
        <v>108.96</v>
      </c>
    </row>
    <row r="46" spans="1:8">
      <c r="A46" s="66" t="s">
        <v>134</v>
      </c>
      <c r="B46" s="61"/>
      <c r="C46" s="61"/>
      <c r="D46" s="61"/>
      <c r="E46" s="67"/>
      <c r="F46" s="63"/>
      <c r="G46" s="108">
        <v>2205</v>
      </c>
      <c r="H46" s="112">
        <v>14.99</v>
      </c>
    </row>
    <row r="47" spans="1:8">
      <c r="A47" s="66" t="s">
        <v>136</v>
      </c>
      <c r="B47" s="61"/>
      <c r="C47" s="61"/>
      <c r="D47" s="61"/>
      <c r="E47" s="67"/>
      <c r="F47" s="63"/>
      <c r="G47" s="111">
        <v>2206</v>
      </c>
      <c r="H47" s="110">
        <v>18.53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1">
        <v>2207</v>
      </c>
      <c r="H48" s="121">
        <v>12</v>
      </c>
    </row>
    <row r="49" spans="1:8">
      <c r="A49" s="66"/>
      <c r="B49" s="61"/>
      <c r="C49" s="61"/>
      <c r="D49" s="61"/>
      <c r="E49" s="67"/>
      <c r="F49" s="63"/>
      <c r="G49" s="113">
        <v>2208</v>
      </c>
      <c r="H49" s="112">
        <v>150</v>
      </c>
    </row>
    <row r="50" spans="1:8">
      <c r="A50" s="66"/>
      <c r="B50" s="61"/>
      <c r="C50" s="61"/>
      <c r="D50" s="61"/>
      <c r="E50" s="67"/>
      <c r="F50" s="63"/>
      <c r="G50" s="113">
        <v>2209</v>
      </c>
      <c r="H50" s="112">
        <v>1198.72</v>
      </c>
    </row>
    <row r="51" spans="1:8">
      <c r="A51" s="81" t="s">
        <v>137</v>
      </c>
      <c r="B51" s="61"/>
      <c r="C51" s="61"/>
      <c r="D51" s="61"/>
      <c r="E51" s="67"/>
      <c r="F51" s="63"/>
      <c r="G51" s="113">
        <v>2210</v>
      </c>
      <c r="H51" s="112">
        <v>750</v>
      </c>
    </row>
    <row r="52" spans="1:8">
      <c r="A52" s="66" t="s">
        <v>138</v>
      </c>
      <c r="B52" s="61">
        <v>150</v>
      </c>
      <c r="C52" s="61">
        <v>150</v>
      </c>
      <c r="D52" s="61"/>
      <c r="E52" s="67"/>
      <c r="F52" s="63"/>
      <c r="G52" s="113">
        <v>2211</v>
      </c>
      <c r="H52" s="112">
        <v>26.2</v>
      </c>
    </row>
    <row r="53" spans="1:8">
      <c r="A53" s="66" t="s">
        <v>139</v>
      </c>
      <c r="B53" s="61"/>
      <c r="C53" s="61"/>
      <c r="D53" s="61"/>
      <c r="E53" s="67"/>
      <c r="F53" s="63"/>
      <c r="G53" s="113">
        <v>2222</v>
      </c>
      <c r="H53" s="109">
        <v>15.59</v>
      </c>
    </row>
    <row r="54" spans="1:8">
      <c r="E54" s="67"/>
      <c r="F54" s="63"/>
      <c r="G54" s="113"/>
      <c r="H54" s="119">
        <f>SUM(H41:H53)</f>
        <v>3204.13</v>
      </c>
    </row>
    <row r="55" spans="1:8">
      <c r="A55" s="81" t="s">
        <v>140</v>
      </c>
      <c r="B55" s="61"/>
      <c r="C55" s="61"/>
      <c r="D55" s="61"/>
      <c r="E55" s="67"/>
      <c r="F55" s="63"/>
    </row>
    <row r="56" spans="1:8">
      <c r="A56" s="66" t="s">
        <v>141</v>
      </c>
      <c r="B56" s="61"/>
      <c r="C56" s="61"/>
      <c r="D56" s="61"/>
      <c r="E56" s="67"/>
      <c r="F56" s="63"/>
    </row>
    <row r="57" spans="1:8">
      <c r="A57" s="66" t="s">
        <v>142</v>
      </c>
      <c r="B57" s="61"/>
      <c r="C57" s="61"/>
      <c r="D57" s="61"/>
      <c r="E57" s="67"/>
      <c r="F57" s="63"/>
    </row>
    <row r="58" spans="1:8">
      <c r="A58" s="66" t="s">
        <v>143</v>
      </c>
      <c r="B58" s="61"/>
      <c r="C58" s="61"/>
      <c r="D58" s="61"/>
      <c r="E58" s="67"/>
      <c r="F58" s="63"/>
    </row>
    <row r="59" spans="1:8">
      <c r="A59" s="66" t="s">
        <v>144</v>
      </c>
      <c r="B59" s="61"/>
      <c r="C59" s="61"/>
      <c r="D59" s="61"/>
      <c r="E59" s="67"/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/>
      <c r="F61" s="63"/>
    </row>
    <row r="62" spans="1:8">
      <c r="A62" s="66" t="s">
        <v>147</v>
      </c>
      <c r="B62" s="61"/>
      <c r="C62" s="61"/>
      <c r="D62" s="61"/>
      <c r="E62" s="67"/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/>
      <c r="F65" s="63"/>
    </row>
    <row r="66" spans="1:8">
      <c r="A66" s="66" t="s">
        <v>150</v>
      </c>
      <c r="B66" s="61"/>
      <c r="C66" s="61"/>
      <c r="D66" s="61"/>
      <c r="E66" s="67"/>
      <c r="F66" s="63"/>
      <c r="G66" s="114"/>
      <c r="H66" s="115"/>
    </row>
    <row r="67" spans="1:8">
      <c r="A67" s="66" t="s">
        <v>151</v>
      </c>
      <c r="B67" s="61"/>
      <c r="C67" s="61"/>
      <c r="D67" s="61"/>
      <c r="E67" s="67"/>
      <c r="F67" s="63"/>
    </row>
    <row r="68" spans="1:8">
      <c r="A68" s="66" t="s">
        <v>152</v>
      </c>
      <c r="B68" s="61"/>
      <c r="C68" s="61"/>
      <c r="D68" s="61"/>
      <c r="E68" s="67"/>
      <c r="F68" s="63"/>
    </row>
    <row r="69" spans="1:8">
      <c r="A69" s="66"/>
      <c r="B69" s="61"/>
      <c r="C69" s="61"/>
      <c r="D69" s="61"/>
      <c r="E69" s="67"/>
      <c r="F69" s="63"/>
      <c r="H69" s="116"/>
    </row>
    <row r="70" spans="1:8">
      <c r="A70" s="81" t="s">
        <v>153</v>
      </c>
      <c r="B70" s="61"/>
      <c r="C70" s="61"/>
      <c r="D70" s="61"/>
      <c r="E70" s="67"/>
      <c r="F70" s="63"/>
    </row>
    <row r="71" spans="1:8">
      <c r="A71" s="66" t="s">
        <v>154</v>
      </c>
      <c r="B71" s="61"/>
      <c r="C71" s="61"/>
      <c r="D71" s="61"/>
      <c r="E71" s="67"/>
      <c r="F71" s="63"/>
    </row>
    <row r="72" spans="1:8">
      <c r="A72" s="66" t="s">
        <v>155</v>
      </c>
      <c r="B72" s="61"/>
      <c r="C72" s="61"/>
      <c r="D72" s="61"/>
      <c r="E72" s="67"/>
      <c r="F72" s="63"/>
    </row>
    <row r="73" spans="1:8">
      <c r="A73" s="66" t="s">
        <v>156</v>
      </c>
      <c r="B73" s="61"/>
      <c r="C73" s="61"/>
      <c r="D73" s="61"/>
      <c r="E73" s="67"/>
      <c r="F73" s="63"/>
    </row>
    <row r="74" spans="1:8">
      <c r="A74" s="66" t="s">
        <v>157</v>
      </c>
      <c r="B74" s="61"/>
      <c r="C74" s="61"/>
      <c r="D74" s="61"/>
      <c r="E74" s="67"/>
      <c r="F74" s="63"/>
    </row>
    <row r="75" spans="1:8">
      <c r="A75" s="66" t="s">
        <v>158</v>
      </c>
      <c r="B75" s="61"/>
      <c r="C75" s="61"/>
      <c r="D75" s="61"/>
      <c r="E75" s="67"/>
      <c r="F75" s="63"/>
    </row>
    <row r="76" spans="1:8">
      <c r="A76" s="66" t="s">
        <v>159</v>
      </c>
      <c r="B76" s="61"/>
      <c r="C76" s="61"/>
      <c r="D76" s="61"/>
      <c r="E76" s="67"/>
      <c r="F76" s="63"/>
    </row>
    <row r="77" spans="1:8">
      <c r="A77" s="66" t="s">
        <v>160</v>
      </c>
      <c r="B77" s="61"/>
      <c r="C77" s="61"/>
      <c r="D77" s="61"/>
      <c r="E77" s="67"/>
      <c r="F77" s="63"/>
    </row>
    <row r="78" spans="1:8">
      <c r="A78" s="66" t="s">
        <v>161</v>
      </c>
      <c r="B78" s="61"/>
      <c r="C78" s="61"/>
      <c r="D78" s="61"/>
      <c r="E78" s="67"/>
      <c r="F78" s="63"/>
    </row>
    <row r="79" spans="1:8">
      <c r="A79" s="66" t="s">
        <v>162</v>
      </c>
      <c r="B79" s="61"/>
      <c r="C79" s="61"/>
      <c r="D79" s="61"/>
      <c r="E79" s="67"/>
      <c r="F79" s="63"/>
    </row>
    <row r="80" spans="1:8">
      <c r="A80" s="66" t="s">
        <v>163</v>
      </c>
      <c r="B80" s="61"/>
      <c r="C80" s="61"/>
      <c r="D80" s="61"/>
      <c r="E80" s="67"/>
      <c r="F80" s="63"/>
    </row>
    <row r="81" spans="1:6">
      <c r="A81" s="66" t="s">
        <v>164</v>
      </c>
      <c r="B81" s="61"/>
      <c r="C81" s="61"/>
      <c r="D81" s="61"/>
      <c r="E81" s="67"/>
      <c r="F81" s="63"/>
    </row>
    <row r="82" spans="1:6">
      <c r="A82" s="66" t="s">
        <v>165</v>
      </c>
      <c r="B82" s="61"/>
      <c r="C82" s="61"/>
      <c r="D82" s="61"/>
      <c r="E82" s="67"/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/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/>
      <c r="C87" s="61"/>
      <c r="D87" s="61"/>
      <c r="E87" s="67"/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/>
      <c r="F88" s="63"/>
    </row>
    <row r="89" spans="1:6">
      <c r="A89" s="66" t="s">
        <v>171</v>
      </c>
      <c r="B89" s="61">
        <v>31.18</v>
      </c>
      <c r="C89" s="61">
        <v>25.98</v>
      </c>
      <c r="D89" s="61">
        <v>5.2</v>
      </c>
      <c r="E89" s="67"/>
      <c r="F89" s="63"/>
    </row>
    <row r="90" spans="1:6">
      <c r="A90" s="66" t="s">
        <v>172</v>
      </c>
      <c r="B90" s="61"/>
      <c r="C90" s="61"/>
      <c r="D90" s="61"/>
      <c r="E90" s="67"/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/>
      <c r="C92" s="61"/>
      <c r="D92" s="61"/>
      <c r="E92" s="67"/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1296</v>
      </c>
      <c r="C95" s="61">
        <v>1080</v>
      </c>
      <c r="D95" s="61">
        <v>216</v>
      </c>
      <c r="E95" s="67"/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1125</v>
      </c>
      <c r="C97" s="61">
        <v>1125</v>
      </c>
      <c r="D97" s="61"/>
      <c r="E97" s="67"/>
      <c r="F97" s="63"/>
    </row>
    <row r="98" spans="1:6">
      <c r="A98" s="66" t="s">
        <v>179</v>
      </c>
      <c r="B98" s="61"/>
      <c r="C98" s="61"/>
      <c r="D98" s="61"/>
      <c r="E98" s="67"/>
      <c r="F98" s="63"/>
    </row>
    <row r="99" spans="1:6">
      <c r="A99" s="66" t="s">
        <v>180</v>
      </c>
      <c r="B99" s="61">
        <v>108.96</v>
      </c>
      <c r="C99" s="61">
        <v>108.96</v>
      </c>
      <c r="D99" s="61"/>
      <c r="E99" s="67"/>
      <c r="F99" s="63"/>
    </row>
    <row r="100" spans="1:6">
      <c r="A100" s="66" t="s">
        <v>181</v>
      </c>
      <c r="B100" s="61"/>
      <c r="C100" s="61"/>
      <c r="D100" s="61"/>
      <c r="E100" s="67"/>
      <c r="F100" s="63"/>
    </row>
    <row r="101" spans="1:6">
      <c r="A101" s="66" t="s">
        <v>182</v>
      </c>
      <c r="B101" s="61"/>
      <c r="C101" s="61"/>
      <c r="D101" s="61"/>
      <c r="E101" s="67"/>
      <c r="F101" s="63"/>
    </row>
    <row r="102" spans="1:6">
      <c r="A102" s="66" t="s">
        <v>183</v>
      </c>
      <c r="B102" s="61"/>
      <c r="C102" s="61"/>
      <c r="D102" s="61"/>
      <c r="E102" s="67"/>
      <c r="F102" s="63"/>
    </row>
    <row r="103" spans="1:6">
      <c r="A103" s="66" t="s">
        <v>184</v>
      </c>
      <c r="B103" s="61"/>
      <c r="C103" s="61"/>
      <c r="D103" s="61"/>
      <c r="E103" s="67"/>
      <c r="F103" s="63"/>
    </row>
    <row r="104" spans="1:6">
      <c r="A104" s="66" t="s">
        <v>185</v>
      </c>
      <c r="B104" s="61"/>
      <c r="C104" s="61"/>
      <c r="D104" s="61"/>
      <c r="E104" s="67"/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/>
      <c r="C107" s="61"/>
      <c r="D107" s="61"/>
      <c r="E107" s="67"/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/>
      <c r="C111" s="61"/>
      <c r="D111" s="61"/>
      <c r="E111" s="67"/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191</v>
      </c>
      <c r="B113" s="61">
        <v>291</v>
      </c>
      <c r="C113" s="61">
        <v>242.5</v>
      </c>
      <c r="D113" s="61">
        <v>48.5</v>
      </c>
      <c r="E113" s="67"/>
      <c r="F113" s="63"/>
    </row>
    <row r="114" spans="1:6">
      <c r="A114" s="66" t="s">
        <v>31</v>
      </c>
      <c r="B114" s="61">
        <v>364.82</v>
      </c>
      <c r="C114" s="61">
        <v>364.82</v>
      </c>
      <c r="D114" s="61"/>
      <c r="E114" s="67"/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/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195</v>
      </c>
      <c r="B121" s="61"/>
      <c r="C121" s="61"/>
      <c r="D121" s="61"/>
      <c r="E121" s="67"/>
      <c r="F121" s="63"/>
    </row>
    <row r="122" spans="1:6">
      <c r="A122" s="66" t="s">
        <v>15</v>
      </c>
      <c r="B122" s="61"/>
      <c r="C122" s="61"/>
      <c r="D122" s="61"/>
      <c r="E122" s="67"/>
      <c r="F122" s="63"/>
    </row>
    <row r="123" spans="1:6">
      <c r="A123" s="66" t="s">
        <v>196</v>
      </c>
      <c r="B123" s="61"/>
      <c r="C123" s="61"/>
      <c r="D123" s="61"/>
      <c r="E123" s="67"/>
      <c r="F123" s="63"/>
    </row>
    <row r="124" spans="1:6">
      <c r="A124" s="66" t="s">
        <v>197</v>
      </c>
      <c r="B124" s="61"/>
      <c r="C124" s="61"/>
      <c r="D124" s="61"/>
      <c r="E124" s="67"/>
      <c r="F124" s="63"/>
    </row>
    <row r="125" spans="1:6">
      <c r="A125" s="66" t="s">
        <v>198</v>
      </c>
      <c r="B125" s="61"/>
      <c r="C125" s="61"/>
      <c r="D125" s="61"/>
      <c r="E125" s="67"/>
      <c r="F125" s="63"/>
    </row>
    <row r="126" spans="1:6">
      <c r="A126" s="66" t="s">
        <v>199</v>
      </c>
      <c r="B126" s="61"/>
      <c r="C126" s="61"/>
      <c r="D126" s="61"/>
      <c r="E126" s="67"/>
      <c r="F126" s="63"/>
    </row>
    <row r="127" spans="1:6">
      <c r="A127" s="66" t="s">
        <v>200</v>
      </c>
      <c r="B127" s="61"/>
      <c r="C127" s="61"/>
      <c r="D127" s="61"/>
      <c r="E127" s="67"/>
      <c r="F127" s="63"/>
    </row>
    <row r="128" spans="1:6">
      <c r="A128" s="66" t="s">
        <v>201</v>
      </c>
      <c r="B128" s="61"/>
      <c r="C128" s="61"/>
      <c r="D128" s="61"/>
      <c r="E128" s="67"/>
      <c r="F128" s="63"/>
    </row>
    <row r="129" spans="1:6">
      <c r="A129" s="66" t="s">
        <v>202</v>
      </c>
      <c r="B129" s="61"/>
      <c r="C129" s="61"/>
      <c r="D129" s="61"/>
      <c r="E129" s="67"/>
      <c r="F129" s="63"/>
    </row>
    <row r="130" spans="1:6">
      <c r="A130" s="66" t="s">
        <v>203</v>
      </c>
      <c r="B130" s="61"/>
      <c r="C130" s="61"/>
      <c r="D130" s="61"/>
      <c r="E130" s="67"/>
      <c r="F130" s="63"/>
    </row>
    <row r="131" spans="1:6">
      <c r="A131" s="66" t="s">
        <v>213</v>
      </c>
      <c r="B131" s="61">
        <v>1139.1300000000001</v>
      </c>
      <c r="C131" s="61">
        <v>977.96</v>
      </c>
      <c r="D131" s="61">
        <v>161.16999999999999</v>
      </c>
      <c r="E131" s="67"/>
      <c r="F131" s="63"/>
    </row>
    <row r="132" spans="1:6">
      <c r="A132" s="66" t="s">
        <v>106</v>
      </c>
      <c r="B132" s="61"/>
      <c r="C132" s="61"/>
      <c r="D132" s="61"/>
      <c r="E132" s="67"/>
      <c r="F132" s="63"/>
    </row>
    <row r="133" spans="1:6">
      <c r="A133" s="66" t="s">
        <v>204</v>
      </c>
      <c r="B133" s="61"/>
      <c r="C133" s="61"/>
      <c r="D133" s="61"/>
      <c r="E133" s="67"/>
      <c r="F133" s="63"/>
    </row>
    <row r="134" spans="1:6">
      <c r="A134" s="66" t="s">
        <v>205</v>
      </c>
      <c r="B134" s="61"/>
      <c r="C134" s="61"/>
      <c r="D134" s="61"/>
      <c r="E134" s="67"/>
      <c r="F134" s="63"/>
    </row>
    <row r="135" spans="1:6">
      <c r="A135" s="66" t="s">
        <v>206</v>
      </c>
      <c r="B135" s="61"/>
      <c r="C135" s="61"/>
      <c r="D135" s="61"/>
      <c r="E135" s="67"/>
      <c r="F135" s="63"/>
    </row>
    <row r="136" spans="1:6">
      <c r="A136" s="66" t="s">
        <v>112</v>
      </c>
      <c r="B136" s="61"/>
      <c r="C136" s="61"/>
      <c r="D136" s="61"/>
      <c r="E136" s="67"/>
      <c r="F136" s="63"/>
    </row>
    <row r="137" spans="1:6">
      <c r="A137" s="66"/>
      <c r="B137" s="61"/>
      <c r="C137" s="61"/>
      <c r="D137" s="61"/>
      <c r="E137" s="67"/>
      <c r="F137" s="63"/>
    </row>
    <row r="138" spans="1:6">
      <c r="A138" s="66" t="s">
        <v>207</v>
      </c>
      <c r="B138" s="61"/>
      <c r="C138" s="61"/>
      <c r="D138" s="61"/>
      <c r="E138" s="67"/>
      <c r="F138" s="63"/>
    </row>
    <row r="139" spans="1:6">
      <c r="A139" s="66" t="s">
        <v>208</v>
      </c>
      <c r="B139" s="61"/>
      <c r="C139" s="61"/>
      <c r="D139" s="61"/>
      <c r="E139" s="67"/>
      <c r="F139" s="63"/>
    </row>
    <row r="140" spans="1:6">
      <c r="A140" s="66" t="s">
        <v>209</v>
      </c>
      <c r="B140" s="61"/>
      <c r="C140" s="61"/>
      <c r="D140" s="61"/>
      <c r="E140" s="117"/>
      <c r="F140" s="63"/>
    </row>
    <row r="141" spans="1:6">
      <c r="A141" s="66" t="s">
        <v>210</v>
      </c>
      <c r="B141" s="61"/>
      <c r="C141" s="61"/>
      <c r="D141" s="61"/>
      <c r="F141" s="63"/>
    </row>
    <row r="142" spans="1:6">
      <c r="A142" s="66"/>
      <c r="B142" s="61"/>
      <c r="C142" s="61"/>
      <c r="D142" s="61"/>
      <c r="E142" s="118"/>
    </row>
    <row r="143" spans="1:6">
      <c r="A143" s="66" t="s">
        <v>219</v>
      </c>
      <c r="B143" s="118">
        <f>SUM(B39:B141)</f>
        <v>11777.45</v>
      </c>
      <c r="C143" s="118">
        <f>SUM(C40:C142)</f>
        <v>10571.789999999997</v>
      </c>
      <c r="D143" s="118">
        <f>SUM(D40:D141)</f>
        <v>1205.6600000000001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55FD-CECD-4D62-B93A-EAC7158FA219}">
  <dimension ref="A1:C53"/>
  <sheetViews>
    <sheetView topLeftCell="A42" workbookViewId="0">
      <selection activeCell="C51" sqref="C51"/>
    </sheetView>
  </sheetViews>
  <sheetFormatPr defaultRowHeight="14.4"/>
  <cols>
    <col min="1" max="1" width="55.33203125" customWidth="1"/>
    <col min="2" max="2" width="11.88671875" customWidth="1"/>
    <col min="3" max="3" width="31.44140625" customWidth="1"/>
  </cols>
  <sheetData>
    <row r="1" spans="1:3">
      <c r="A1" s="1" t="s">
        <v>34</v>
      </c>
      <c r="B1" s="2"/>
    </row>
    <row r="2" spans="1:3">
      <c r="A2" s="3">
        <v>45078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 t="s">
        <v>228</v>
      </c>
      <c r="B4" s="8">
        <v>201.46</v>
      </c>
      <c r="C4" s="9" t="s">
        <v>5</v>
      </c>
    </row>
    <row r="5" spans="1:3">
      <c r="A5" s="7" t="s">
        <v>229</v>
      </c>
      <c r="B5" s="8">
        <v>600</v>
      </c>
      <c r="C5" s="9" t="s">
        <v>5</v>
      </c>
    </row>
    <row r="6" spans="1:3">
      <c r="A6" s="7" t="s">
        <v>230</v>
      </c>
      <c r="B6" s="8">
        <v>306.24</v>
      </c>
      <c r="C6" s="9" t="s">
        <v>61</v>
      </c>
    </row>
    <row r="7" spans="1:3">
      <c r="A7" s="10"/>
      <c r="B7" s="52">
        <f>SUM(B4:B6)</f>
        <v>1107.7</v>
      </c>
      <c r="C7" s="9"/>
    </row>
    <row r="8" spans="1:3" ht="9.9" customHeight="1">
      <c r="A8" s="12"/>
      <c r="B8" s="13"/>
      <c r="C8" s="14"/>
    </row>
    <row r="9" spans="1:3">
      <c r="A9" s="15" t="s">
        <v>4</v>
      </c>
      <c r="B9" s="16"/>
      <c r="C9" s="17"/>
    </row>
    <row r="10" spans="1:3">
      <c r="A10" s="17" t="s">
        <v>234</v>
      </c>
      <c r="B10" s="16">
        <v>499.2</v>
      </c>
      <c r="C10" s="17" t="s">
        <v>61</v>
      </c>
    </row>
    <row r="11" spans="1:3">
      <c r="A11" s="17" t="s">
        <v>237</v>
      </c>
      <c r="B11" s="16">
        <v>40</v>
      </c>
      <c r="C11" s="17" t="s">
        <v>61</v>
      </c>
    </row>
    <row r="12" spans="1:3">
      <c r="A12" s="17" t="s">
        <v>236</v>
      </c>
      <c r="B12" s="16">
        <v>90</v>
      </c>
      <c r="C12" s="17" t="s">
        <v>61</v>
      </c>
    </row>
    <row r="13" spans="1:3">
      <c r="A13" s="17" t="s">
        <v>235</v>
      </c>
      <c r="B13" s="16">
        <v>37.799999999999997</v>
      </c>
      <c r="C13" s="17" t="s">
        <v>61</v>
      </c>
    </row>
    <row r="14" spans="1:3">
      <c r="A14" s="17" t="s">
        <v>232</v>
      </c>
      <c r="B14" s="16">
        <v>33</v>
      </c>
      <c r="C14" s="54" t="s">
        <v>247</v>
      </c>
    </row>
    <row r="15" spans="1:3">
      <c r="A15" s="17" t="s">
        <v>233</v>
      </c>
      <c r="B15" s="18">
        <v>22.5</v>
      </c>
      <c r="C15" s="51" t="s">
        <v>61</v>
      </c>
    </row>
    <row r="16" spans="1:3">
      <c r="A16" s="17" t="s">
        <v>238</v>
      </c>
      <c r="B16" s="18">
        <v>69.599999999999994</v>
      </c>
      <c r="C16" s="51" t="s">
        <v>61</v>
      </c>
    </row>
    <row r="17" spans="1:3">
      <c r="A17" s="17" t="s">
        <v>73</v>
      </c>
      <c r="B17" s="18">
        <v>1150.92</v>
      </c>
      <c r="C17" s="17" t="s">
        <v>61</v>
      </c>
    </row>
    <row r="18" spans="1:3">
      <c r="A18" s="17" t="s">
        <v>74</v>
      </c>
      <c r="B18" s="18">
        <v>12.6</v>
      </c>
      <c r="C18" s="17" t="s">
        <v>61</v>
      </c>
    </row>
    <row r="19" spans="1:3">
      <c r="A19" s="19" t="s">
        <v>75</v>
      </c>
      <c r="B19" s="18">
        <v>35</v>
      </c>
      <c r="C19" s="9" t="s">
        <v>61</v>
      </c>
    </row>
    <row r="20" spans="1:3">
      <c r="A20" s="19" t="s">
        <v>76</v>
      </c>
      <c r="B20" s="18">
        <v>750</v>
      </c>
      <c r="C20" s="9" t="s">
        <v>61</v>
      </c>
    </row>
    <row r="21" spans="1:3">
      <c r="A21" s="19" t="s">
        <v>231</v>
      </c>
      <c r="B21" s="18">
        <v>15.59</v>
      </c>
      <c r="C21" s="9" t="s">
        <v>61</v>
      </c>
    </row>
    <row r="22" spans="1:3">
      <c r="A22" s="19" t="s">
        <v>246</v>
      </c>
      <c r="B22" s="18">
        <v>81.58</v>
      </c>
      <c r="C22" s="9" t="s">
        <v>247</v>
      </c>
    </row>
    <row r="23" spans="1:3">
      <c r="A23" s="19" t="s">
        <v>248</v>
      </c>
      <c r="B23" s="18">
        <v>460</v>
      </c>
      <c r="C23" s="9" t="s">
        <v>249</v>
      </c>
    </row>
    <row r="24" spans="1:3" ht="15" thickBot="1">
      <c r="A24" s="19"/>
      <c r="B24" s="53">
        <f>SUM(B10:B23)</f>
        <v>3297.79</v>
      </c>
      <c r="C24" s="9"/>
    </row>
    <row r="25" spans="1:3" ht="15" thickBot="1">
      <c r="A25" s="20" t="s">
        <v>242</v>
      </c>
      <c r="B25" s="21"/>
      <c r="C25" s="22"/>
    </row>
    <row r="26" spans="1:3" ht="15" thickBot="1">
      <c r="A26" s="23" t="s">
        <v>10</v>
      </c>
      <c r="B26" s="24">
        <v>40795.51</v>
      </c>
      <c r="C26" s="22"/>
    </row>
    <row r="27" spans="1:3" ht="15" thickBot="1">
      <c r="A27" s="25" t="s">
        <v>11</v>
      </c>
      <c r="B27" s="26">
        <v>2220.14</v>
      </c>
      <c r="C27" s="22"/>
    </row>
    <row r="28" spans="1:3" ht="15" thickBot="1">
      <c r="A28" s="27" t="s">
        <v>12</v>
      </c>
      <c r="B28" s="28">
        <f>SUM(B26:B27)</f>
        <v>43015.65</v>
      </c>
      <c r="C28" s="22"/>
    </row>
    <row r="29" spans="1:3" ht="9.9" customHeight="1" thickBot="1">
      <c r="A29" s="27"/>
      <c r="B29" s="57"/>
      <c r="C29" s="22"/>
    </row>
    <row r="30" spans="1:3" ht="15" thickBot="1">
      <c r="A30" s="29" t="s">
        <v>56</v>
      </c>
      <c r="C30" s="22"/>
    </row>
    <row r="31" spans="1:3" ht="15" thickBot="1">
      <c r="A31" s="30" t="s">
        <v>13</v>
      </c>
      <c r="B31" s="31">
        <v>79785.84</v>
      </c>
      <c r="C31" s="22"/>
    </row>
    <row r="32" spans="1:3" ht="9.9" customHeight="1" thickBot="1">
      <c r="A32" s="32"/>
      <c r="B32" s="33"/>
      <c r="C32" s="34"/>
    </row>
    <row r="33" spans="1:3" ht="13.5" customHeight="1">
      <c r="A33" s="35" t="s">
        <v>14</v>
      </c>
      <c r="B33" s="36"/>
      <c r="C33" s="34"/>
    </row>
    <row r="34" spans="1:3" ht="13.5" customHeight="1">
      <c r="A34" s="37" t="s">
        <v>15</v>
      </c>
      <c r="B34" s="38">
        <v>1254.26</v>
      </c>
      <c r="C34" s="34"/>
    </row>
    <row r="35" spans="1:3" ht="13.5" customHeight="1">
      <c r="A35" s="39" t="s">
        <v>16</v>
      </c>
      <c r="B35" s="40">
        <v>12482.69</v>
      </c>
      <c r="C35" s="34"/>
    </row>
    <row r="36" spans="1:3" ht="13.5" customHeight="1">
      <c r="A36" s="39" t="s">
        <v>17</v>
      </c>
      <c r="B36" s="40">
        <v>10265.98</v>
      </c>
      <c r="C36" s="34"/>
    </row>
    <row r="37" spans="1:3" ht="13.5" customHeight="1">
      <c r="A37" s="37" t="s">
        <v>18</v>
      </c>
      <c r="B37" s="41">
        <v>757.5</v>
      </c>
      <c r="C37" s="42"/>
    </row>
    <row r="38" spans="1:3" ht="13.5" customHeight="1">
      <c r="A38" s="39" t="s">
        <v>19</v>
      </c>
      <c r="B38" s="43">
        <v>533.09</v>
      </c>
      <c r="C38" s="42"/>
    </row>
    <row r="39" spans="1:3" ht="13.5" customHeight="1">
      <c r="A39" s="37" t="s">
        <v>20</v>
      </c>
      <c r="B39" s="43">
        <v>1062.67</v>
      </c>
      <c r="C39" s="42"/>
    </row>
    <row r="40" spans="1:3" ht="13.5" customHeight="1">
      <c r="A40" s="37" t="s">
        <v>21</v>
      </c>
      <c r="B40" s="133">
        <v>3964.58</v>
      </c>
      <c r="C40" s="42" t="s">
        <v>250</v>
      </c>
    </row>
    <row r="41" spans="1:3" ht="13.5" customHeight="1">
      <c r="A41" s="37" t="s">
        <v>22</v>
      </c>
      <c r="B41" s="43">
        <v>54.72</v>
      </c>
      <c r="C41" s="42"/>
    </row>
    <row r="42" spans="1:3" ht="13.5" customHeight="1">
      <c r="A42" s="37" t="s">
        <v>23</v>
      </c>
      <c r="B42" s="43">
        <v>6.08</v>
      </c>
      <c r="C42" s="42"/>
    </row>
    <row r="43" spans="1:3" ht="13.5" customHeight="1">
      <c r="A43" s="37" t="s">
        <v>24</v>
      </c>
      <c r="B43" s="43">
        <v>400</v>
      </c>
      <c r="C43" s="42"/>
    </row>
    <row r="44" spans="1:3" ht="13.5" customHeight="1">
      <c r="A44" s="37" t="s">
        <v>25</v>
      </c>
      <c r="B44" s="43">
        <v>524.62</v>
      </c>
      <c r="C44" s="42"/>
    </row>
    <row r="45" spans="1:3" ht="13.5" customHeight="1">
      <c r="A45" s="37" t="s">
        <v>26</v>
      </c>
      <c r="B45" s="43">
        <v>1000</v>
      </c>
      <c r="C45" s="42"/>
    </row>
    <row r="46" spans="1:3" ht="13.5" customHeight="1">
      <c r="A46" s="37" t="s">
        <v>27</v>
      </c>
      <c r="B46" s="43">
        <v>115.45</v>
      </c>
      <c r="C46" s="42"/>
    </row>
    <row r="47" spans="1:3" ht="13.5" customHeight="1">
      <c r="A47" s="37" t="s">
        <v>28</v>
      </c>
      <c r="B47" s="43">
        <v>2479.84</v>
      </c>
      <c r="C47" s="42"/>
    </row>
    <row r="48" spans="1:3" ht="13.5" customHeight="1">
      <c r="A48" s="37" t="s">
        <v>29</v>
      </c>
      <c r="B48" s="43">
        <v>0</v>
      </c>
      <c r="C48" s="42"/>
    </row>
    <row r="49" spans="1:3" ht="13.5" customHeight="1">
      <c r="A49" s="37" t="s">
        <v>30</v>
      </c>
      <c r="B49" s="44">
        <v>660</v>
      </c>
      <c r="C49" s="42"/>
    </row>
    <row r="50" spans="1:3" ht="13.5" customHeight="1" thickBot="1">
      <c r="A50" s="19" t="s">
        <v>31</v>
      </c>
      <c r="B50" s="45">
        <v>256.10000000000002</v>
      </c>
      <c r="C50" s="42"/>
    </row>
    <row r="51" spans="1:3" ht="13.5" customHeight="1" thickBot="1">
      <c r="A51" s="47" t="s">
        <v>33</v>
      </c>
      <c r="B51" s="48">
        <v>27888.42</v>
      </c>
      <c r="C51" s="42"/>
    </row>
    <row r="52" spans="1:3" ht="12" customHeight="1">
      <c r="A52" s="1" t="s">
        <v>243</v>
      </c>
      <c r="B52" s="49"/>
      <c r="C52" s="42"/>
    </row>
    <row r="53" spans="1:3" ht="12" customHeight="1">
      <c r="A53" s="1" t="s">
        <v>244</v>
      </c>
      <c r="B53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1439-3952-4379-855A-AAB1124A3377}">
  <dimension ref="A1:H142"/>
  <sheetViews>
    <sheetView topLeftCell="A96" workbookViewId="0">
      <selection activeCell="C113" sqref="C113"/>
    </sheetView>
  </sheetViews>
  <sheetFormatPr defaultRowHeight="14.4"/>
  <cols>
    <col min="1" max="1" width="22.33203125" customWidth="1"/>
    <col min="2" max="3" width="10.33203125" customWidth="1"/>
    <col min="5" max="5" width="10.109375" customWidth="1"/>
    <col min="6" max="6" width="1" customWidth="1"/>
    <col min="7" max="7" width="10.5546875" bestFit="1" customWidth="1"/>
    <col min="8" max="8" width="11.6640625" customWidth="1"/>
  </cols>
  <sheetData>
    <row r="1" spans="1:8" ht="15" thickBot="1">
      <c r="A1" s="58" t="s">
        <v>245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242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92.59</v>
      </c>
      <c r="C4" s="61"/>
      <c r="D4" s="61"/>
      <c r="E4" s="67"/>
      <c r="F4" s="63"/>
      <c r="G4" s="70" t="s">
        <v>83</v>
      </c>
      <c r="H4" s="71">
        <v>40795.51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SUM(H37+H50)</f>
        <v>2896.8599999999997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/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37898.65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4.07</v>
      </c>
      <c r="C9" s="61"/>
      <c r="D9" s="61"/>
      <c r="E9" s="67"/>
      <c r="F9" s="63"/>
      <c r="G9" s="70" t="s">
        <v>91</v>
      </c>
      <c r="H9" s="71">
        <v>2220.14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119904.63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/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28685.300000000003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28685.300000000003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SUM(B142)</f>
        <v>15113.789999999997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15113.789999999997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8355.3000000000011</v>
      </c>
      <c r="C30" s="61"/>
      <c r="D30" s="61"/>
      <c r="E30" s="94"/>
      <c r="F30" s="63"/>
      <c r="G30" s="95" t="s">
        <v>119</v>
      </c>
      <c r="H30" s="96">
        <f>SUM(H18+H23-H28)</f>
        <v>119904.62999999999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  <c r="G33" s="101" t="s">
        <v>129</v>
      </c>
      <c r="H33" s="105"/>
    </row>
    <row r="34" spans="1:8">
      <c r="A34" s="66" t="s">
        <v>124</v>
      </c>
      <c r="B34" s="61"/>
      <c r="C34" s="61"/>
      <c r="D34" s="61"/>
      <c r="E34" s="100"/>
      <c r="F34" s="63"/>
      <c r="G34" s="108">
        <v>2205</v>
      </c>
      <c r="H34" s="112">
        <v>14.99</v>
      </c>
    </row>
    <row r="35" spans="1:8">
      <c r="A35" s="66" t="s">
        <v>125</v>
      </c>
      <c r="B35" s="61"/>
      <c r="C35" s="61"/>
      <c r="D35" s="61"/>
      <c r="E35" s="100"/>
      <c r="F35" s="63"/>
      <c r="G35" s="111">
        <v>2206</v>
      </c>
      <c r="H35" s="110">
        <v>18.53</v>
      </c>
    </row>
    <row r="36" spans="1:8">
      <c r="A36" s="92" t="s">
        <v>107</v>
      </c>
      <c r="B36" s="93">
        <f>SUM(B30:B32)</f>
        <v>28685.300000000003</v>
      </c>
      <c r="C36" s="61"/>
      <c r="D36" s="61"/>
      <c r="E36" s="100"/>
      <c r="F36" s="63"/>
      <c r="G36" s="101">
        <v>2211</v>
      </c>
      <c r="H36" s="128">
        <v>26.2</v>
      </c>
    </row>
    <row r="37" spans="1:8">
      <c r="A37" s="66"/>
      <c r="B37" s="61"/>
      <c r="C37" s="61"/>
      <c r="D37" s="61"/>
      <c r="E37" s="100"/>
      <c r="F37" s="63"/>
      <c r="H37" s="129">
        <f>SUM(H34:H36)</f>
        <v>59.72</v>
      </c>
    </row>
    <row r="38" spans="1:8">
      <c r="A38" s="60" t="s">
        <v>126</v>
      </c>
      <c r="B38" s="61"/>
      <c r="C38" s="61"/>
      <c r="D38" s="61"/>
      <c r="E38" s="103"/>
      <c r="F38" s="63"/>
    </row>
    <row r="39" spans="1:8">
      <c r="A39" s="81" t="s">
        <v>127</v>
      </c>
      <c r="B39" s="104"/>
      <c r="C39" s="104"/>
      <c r="D39" s="104"/>
      <c r="E39" s="103"/>
      <c r="F39" s="63"/>
      <c r="G39" s="108" t="s">
        <v>135</v>
      </c>
      <c r="H39" s="109"/>
    </row>
    <row r="40" spans="1:8">
      <c r="A40" s="66" t="s">
        <v>128</v>
      </c>
      <c r="B40" s="61">
        <v>72.75</v>
      </c>
      <c r="C40" s="61">
        <v>72.75</v>
      </c>
      <c r="D40" s="61"/>
      <c r="E40" s="67">
        <v>750</v>
      </c>
      <c r="F40" s="63"/>
      <c r="G40" s="108">
        <v>2214</v>
      </c>
      <c r="H40" s="109">
        <v>40</v>
      </c>
    </row>
    <row r="41" spans="1:8">
      <c r="A41" s="66" t="s">
        <v>130</v>
      </c>
      <c r="B41" s="61">
        <v>3453.16</v>
      </c>
      <c r="C41" s="61">
        <v>3453.16</v>
      </c>
      <c r="D41" s="61"/>
      <c r="E41" s="67">
        <v>14500</v>
      </c>
      <c r="F41" s="63"/>
      <c r="G41" s="130">
        <v>2215</v>
      </c>
      <c r="H41" s="131">
        <v>90</v>
      </c>
    </row>
    <row r="42" spans="1:8">
      <c r="A42" s="66" t="s">
        <v>131</v>
      </c>
      <c r="B42" s="61">
        <v>105</v>
      </c>
      <c r="C42" s="61">
        <v>105</v>
      </c>
      <c r="D42" s="61"/>
      <c r="E42" s="67">
        <v>420</v>
      </c>
      <c r="F42" s="63"/>
      <c r="G42" s="111">
        <v>2216</v>
      </c>
      <c r="H42" s="112">
        <v>37.799999999999997</v>
      </c>
    </row>
    <row r="43" spans="1:8">
      <c r="A43" s="66" t="s">
        <v>132</v>
      </c>
      <c r="B43" s="61">
        <v>69.599999999999994</v>
      </c>
      <c r="C43" s="61">
        <v>58</v>
      </c>
      <c r="D43" s="61">
        <v>11.6</v>
      </c>
      <c r="E43" s="67">
        <v>150</v>
      </c>
      <c r="F43" s="63"/>
      <c r="G43" s="113">
        <v>2217</v>
      </c>
      <c r="H43" s="112">
        <v>55.5</v>
      </c>
    </row>
    <row r="44" spans="1:8">
      <c r="A44" s="66"/>
      <c r="B44" s="61"/>
      <c r="C44" s="61"/>
      <c r="D44" s="61"/>
      <c r="E44" s="67"/>
      <c r="F44" s="63"/>
      <c r="G44" s="108">
        <v>2218</v>
      </c>
      <c r="H44" s="112">
        <v>69.599999999999994</v>
      </c>
    </row>
    <row r="45" spans="1:8">
      <c r="A45" s="81" t="s">
        <v>133</v>
      </c>
      <c r="B45" s="61"/>
      <c r="C45" s="61"/>
      <c r="D45" s="61"/>
      <c r="E45" s="67"/>
      <c r="F45" s="63"/>
      <c r="G45" s="111">
        <v>2219</v>
      </c>
      <c r="H45" s="110">
        <v>1237.07</v>
      </c>
    </row>
    <row r="46" spans="1:8">
      <c r="A46" s="66" t="s">
        <v>134</v>
      </c>
      <c r="B46" s="61">
        <v>37.799999999999997</v>
      </c>
      <c r="C46" s="61">
        <v>37.799999999999997</v>
      </c>
      <c r="D46" s="61"/>
      <c r="E46" s="67">
        <v>300</v>
      </c>
      <c r="F46" s="63"/>
      <c r="G46" s="111">
        <v>2220</v>
      </c>
      <c r="H46" s="121">
        <v>750</v>
      </c>
    </row>
    <row r="47" spans="1:8">
      <c r="A47" s="66" t="s">
        <v>136</v>
      </c>
      <c r="B47" s="61">
        <v>90</v>
      </c>
      <c r="C47" s="61">
        <v>75</v>
      </c>
      <c r="D47" s="61">
        <v>15</v>
      </c>
      <c r="E47" s="67">
        <v>400</v>
      </c>
      <c r="F47" s="63"/>
      <c r="G47" s="113">
        <v>2221</v>
      </c>
      <c r="H47" s="112">
        <v>15.59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>
        <v>2222</v>
      </c>
      <c r="H48" s="112">
        <v>81.58</v>
      </c>
    </row>
    <row r="49" spans="1:8">
      <c r="A49" s="66"/>
      <c r="B49" s="61"/>
      <c r="C49" s="61"/>
      <c r="D49" s="61"/>
      <c r="E49" s="67"/>
      <c r="F49" s="63"/>
      <c r="G49" s="113">
        <v>2223</v>
      </c>
      <c r="H49" s="112">
        <v>460</v>
      </c>
    </row>
    <row r="50" spans="1:8">
      <c r="A50" s="66"/>
      <c r="B50" s="61"/>
      <c r="C50" s="61"/>
      <c r="D50" s="61"/>
      <c r="E50" s="67"/>
      <c r="F50" s="63"/>
      <c r="G50" s="113"/>
      <c r="H50" s="132">
        <f>SUM(H40:H49)</f>
        <v>2837.14</v>
      </c>
    </row>
    <row r="51" spans="1:8">
      <c r="A51" s="81" t="s">
        <v>137</v>
      </c>
      <c r="B51" s="61"/>
      <c r="C51" s="61"/>
      <c r="D51" s="61"/>
      <c r="E51" s="67"/>
      <c r="F51" s="63"/>
    </row>
    <row r="52" spans="1:8">
      <c r="A52" s="66" t="s">
        <v>138</v>
      </c>
      <c r="B52" s="61">
        <v>150</v>
      </c>
      <c r="C52" s="61">
        <v>150</v>
      </c>
      <c r="D52" s="61"/>
      <c r="E52" s="67">
        <v>175</v>
      </c>
      <c r="F52" s="63"/>
      <c r="G52" s="113"/>
      <c r="H52" s="112"/>
    </row>
    <row r="53" spans="1:8">
      <c r="A53" s="66" t="s">
        <v>139</v>
      </c>
      <c r="B53" s="61"/>
      <c r="C53" s="61"/>
      <c r="D53" s="61"/>
      <c r="E53" s="67">
        <v>260</v>
      </c>
      <c r="F53" s="63"/>
      <c r="G53" s="113"/>
      <c r="H53" s="109"/>
    </row>
    <row r="54" spans="1:8">
      <c r="A54" s="66"/>
      <c r="B54" s="61"/>
      <c r="C54" s="61"/>
      <c r="D54" s="61"/>
      <c r="E54" s="67"/>
      <c r="F54" s="63"/>
      <c r="G54" s="113"/>
      <c r="H54" s="109"/>
    </row>
    <row r="55" spans="1:8">
      <c r="A55" s="81" t="s">
        <v>140</v>
      </c>
      <c r="B55" s="61"/>
      <c r="C55" s="61"/>
      <c r="D55" s="61"/>
      <c r="E55" s="67"/>
      <c r="F55" s="63"/>
      <c r="G55" s="113"/>
      <c r="H55" s="109"/>
    </row>
    <row r="56" spans="1:8">
      <c r="A56" s="66" t="s">
        <v>141</v>
      </c>
      <c r="B56" s="61"/>
      <c r="C56" s="61"/>
      <c r="D56" s="61"/>
      <c r="E56" s="67">
        <v>1750</v>
      </c>
      <c r="F56" s="63"/>
      <c r="G56" s="114"/>
      <c r="H56" s="115"/>
    </row>
    <row r="57" spans="1:8">
      <c r="A57" s="66" t="s">
        <v>142</v>
      </c>
      <c r="B57" s="61">
        <v>499.2</v>
      </c>
      <c r="C57" s="61">
        <v>499.2</v>
      </c>
      <c r="D57" s="61"/>
      <c r="E57" s="67">
        <v>600</v>
      </c>
      <c r="F57" s="63"/>
    </row>
    <row r="58" spans="1:8">
      <c r="A58" s="66" t="s">
        <v>143</v>
      </c>
      <c r="B58" s="61"/>
      <c r="C58" s="61"/>
      <c r="D58" s="61"/>
      <c r="E58" s="67">
        <v>500</v>
      </c>
      <c r="F58" s="63"/>
    </row>
    <row r="59" spans="1:8">
      <c r="A59" s="66" t="s">
        <v>144</v>
      </c>
      <c r="B59" s="61"/>
      <c r="C59" s="61"/>
      <c r="D59" s="61"/>
      <c r="E59" s="67">
        <v>180</v>
      </c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>
        <v>140</v>
      </c>
      <c r="F61" s="63"/>
    </row>
    <row r="62" spans="1:8">
      <c r="A62" s="66" t="s">
        <v>147</v>
      </c>
      <c r="B62" s="61"/>
      <c r="C62" s="61"/>
      <c r="D62" s="61"/>
      <c r="E62" s="67">
        <v>200</v>
      </c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  <c r="H64" s="115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>
        <v>600</v>
      </c>
      <c r="F65" s="63"/>
    </row>
    <row r="66" spans="1:8">
      <c r="A66" s="66" t="s">
        <v>150</v>
      </c>
      <c r="B66" s="61"/>
      <c r="C66" s="61"/>
      <c r="D66" s="61"/>
      <c r="E66" s="67">
        <v>10</v>
      </c>
      <c r="F66" s="63"/>
    </row>
    <row r="67" spans="1:8">
      <c r="A67" s="66" t="s">
        <v>151</v>
      </c>
      <c r="B67" s="61"/>
      <c r="C67" s="61"/>
      <c r="D67" s="61"/>
      <c r="E67" s="67">
        <v>200</v>
      </c>
      <c r="F67" s="63"/>
    </row>
    <row r="68" spans="1:8">
      <c r="A68" s="66" t="s">
        <v>152</v>
      </c>
      <c r="B68" s="61">
        <v>40</v>
      </c>
      <c r="C68" s="61">
        <v>40</v>
      </c>
      <c r="D68" s="61"/>
      <c r="E68" s="67">
        <v>50</v>
      </c>
      <c r="F68" s="63"/>
    </row>
    <row r="69" spans="1:8">
      <c r="A69" s="66"/>
      <c r="B69" s="61"/>
      <c r="C69" s="61"/>
      <c r="D69" s="61"/>
      <c r="E69" s="67"/>
      <c r="F69" s="63"/>
    </row>
    <row r="70" spans="1:8">
      <c r="A70" s="81" t="s">
        <v>153</v>
      </c>
      <c r="B70" s="61"/>
      <c r="C70" s="61"/>
      <c r="D70" s="61"/>
      <c r="E70" s="67"/>
      <c r="F70" s="63"/>
      <c r="H70" s="116"/>
    </row>
    <row r="71" spans="1:8">
      <c r="A71" s="66" t="s">
        <v>154</v>
      </c>
      <c r="B71" s="61"/>
      <c r="C71" s="61"/>
      <c r="D71" s="61"/>
      <c r="E71" s="67">
        <v>375</v>
      </c>
      <c r="F71" s="63"/>
    </row>
    <row r="72" spans="1:8">
      <c r="A72" s="66" t="s">
        <v>155</v>
      </c>
      <c r="B72" s="61"/>
      <c r="C72" s="61"/>
      <c r="D72" s="61"/>
      <c r="E72" s="67">
        <v>375</v>
      </c>
      <c r="F72" s="63"/>
    </row>
    <row r="73" spans="1:8">
      <c r="A73" s="66" t="s">
        <v>156</v>
      </c>
      <c r="B73" s="61"/>
      <c r="C73" s="61"/>
      <c r="D73" s="61"/>
      <c r="E73" s="67">
        <v>375</v>
      </c>
      <c r="F73" s="63"/>
    </row>
    <row r="74" spans="1:8">
      <c r="A74" s="66" t="s">
        <v>157</v>
      </c>
      <c r="B74" s="61"/>
      <c r="C74" s="61"/>
      <c r="D74" s="61"/>
      <c r="E74" s="67">
        <v>375</v>
      </c>
      <c r="F74" s="63"/>
    </row>
    <row r="75" spans="1:8">
      <c r="A75" s="66" t="s">
        <v>158</v>
      </c>
      <c r="B75" s="61"/>
      <c r="C75" s="61"/>
      <c r="D75" s="61"/>
      <c r="E75" s="67">
        <v>375</v>
      </c>
      <c r="F75" s="63"/>
    </row>
    <row r="76" spans="1:8">
      <c r="A76" s="66" t="s">
        <v>159</v>
      </c>
      <c r="B76" s="61"/>
      <c r="C76" s="61"/>
      <c r="D76" s="61"/>
      <c r="E76" s="67">
        <v>375</v>
      </c>
      <c r="F76" s="63"/>
    </row>
    <row r="77" spans="1:8">
      <c r="A77" s="66" t="s">
        <v>160</v>
      </c>
      <c r="B77" s="61"/>
      <c r="C77" s="61"/>
      <c r="D77" s="61"/>
      <c r="E77" s="67">
        <v>375</v>
      </c>
      <c r="F77" s="63"/>
    </row>
    <row r="78" spans="1:8">
      <c r="A78" s="66" t="s">
        <v>161</v>
      </c>
      <c r="B78" s="61"/>
      <c r="C78" s="61"/>
      <c r="D78" s="61"/>
      <c r="E78" s="67">
        <v>30</v>
      </c>
      <c r="F78" s="63"/>
    </row>
    <row r="79" spans="1:8">
      <c r="A79" s="66" t="s">
        <v>162</v>
      </c>
      <c r="B79" s="61"/>
      <c r="C79" s="61"/>
      <c r="D79" s="61"/>
      <c r="E79" s="67">
        <v>225</v>
      </c>
      <c r="F79" s="63"/>
    </row>
    <row r="80" spans="1:8">
      <c r="A80" s="66" t="s">
        <v>163</v>
      </c>
      <c r="B80" s="61"/>
      <c r="C80" s="61"/>
      <c r="D80" s="61"/>
      <c r="E80" s="67">
        <v>875</v>
      </c>
      <c r="F80" s="63"/>
    </row>
    <row r="81" spans="1:6">
      <c r="A81" s="66" t="s">
        <v>164</v>
      </c>
      <c r="B81" s="61"/>
      <c r="C81" s="61"/>
      <c r="D81" s="61"/>
      <c r="E81" s="67">
        <v>375</v>
      </c>
      <c r="F81" s="63"/>
    </row>
    <row r="82" spans="1:6">
      <c r="A82" s="66" t="s">
        <v>165</v>
      </c>
      <c r="B82" s="61"/>
      <c r="C82" s="61"/>
      <c r="D82" s="61"/>
      <c r="E82" s="67">
        <v>120</v>
      </c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>
        <v>150</v>
      </c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/>
      <c r="C87" s="61"/>
      <c r="D87" s="61"/>
      <c r="E87" s="67">
        <v>200</v>
      </c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>
        <v>200</v>
      </c>
      <c r="F88" s="63"/>
    </row>
    <row r="89" spans="1:6">
      <c r="A89" s="66" t="s">
        <v>171</v>
      </c>
      <c r="B89" s="61">
        <v>46.77</v>
      </c>
      <c r="C89" s="61">
        <v>38.97</v>
      </c>
      <c r="D89" s="61">
        <v>7.8</v>
      </c>
      <c r="E89" s="67">
        <v>185</v>
      </c>
      <c r="F89" s="63"/>
    </row>
    <row r="90" spans="1:6">
      <c r="A90" s="66" t="s">
        <v>172</v>
      </c>
      <c r="B90" s="61"/>
      <c r="C90" s="61"/>
      <c r="D90" s="61"/>
      <c r="E90" s="67">
        <v>500</v>
      </c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/>
      <c r="C92" s="61"/>
      <c r="D92" s="61"/>
      <c r="E92" s="67">
        <v>100</v>
      </c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1296</v>
      </c>
      <c r="C95" s="61">
        <v>1080</v>
      </c>
      <c r="D95" s="61">
        <v>216</v>
      </c>
      <c r="E95" s="67">
        <v>1620</v>
      </c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1875</v>
      </c>
      <c r="C97" s="61">
        <v>1875</v>
      </c>
      <c r="D97" s="61"/>
      <c r="E97" s="67">
        <v>4500</v>
      </c>
      <c r="F97" s="63"/>
    </row>
    <row r="98" spans="1:6">
      <c r="A98" s="66" t="s">
        <v>179</v>
      </c>
      <c r="B98" s="61"/>
      <c r="C98" s="61"/>
      <c r="D98" s="61"/>
      <c r="E98" s="67">
        <v>100</v>
      </c>
      <c r="F98" s="63"/>
    </row>
    <row r="99" spans="1:6">
      <c r="A99" s="66" t="s">
        <v>180</v>
      </c>
      <c r="B99" s="61">
        <v>108.96</v>
      </c>
      <c r="C99" s="61">
        <v>108.96</v>
      </c>
      <c r="D99" s="61"/>
      <c r="E99" s="67">
        <v>300</v>
      </c>
      <c r="F99" s="63"/>
    </row>
    <row r="100" spans="1:6">
      <c r="A100" s="66" t="s">
        <v>239</v>
      </c>
      <c r="B100" s="61"/>
      <c r="C100" s="61"/>
      <c r="D100" s="61"/>
      <c r="E100" s="67">
        <v>500</v>
      </c>
      <c r="F100" s="63"/>
    </row>
    <row r="101" spans="1:6">
      <c r="A101" s="66" t="s">
        <v>182</v>
      </c>
      <c r="B101" s="61"/>
      <c r="C101" s="61"/>
      <c r="D101" s="61"/>
      <c r="E101" s="67">
        <v>250</v>
      </c>
      <c r="F101" s="63"/>
    </row>
    <row r="102" spans="1:6">
      <c r="A102" s="66" t="s">
        <v>183</v>
      </c>
      <c r="B102" s="61"/>
      <c r="C102" s="61"/>
      <c r="D102" s="61"/>
      <c r="E102" s="67">
        <v>200</v>
      </c>
      <c r="F102" s="63"/>
    </row>
    <row r="103" spans="1:6">
      <c r="A103" s="66" t="s">
        <v>184</v>
      </c>
      <c r="B103" s="61"/>
      <c r="C103" s="61"/>
      <c r="D103" s="61"/>
      <c r="E103" s="67">
        <v>200</v>
      </c>
      <c r="F103" s="63"/>
    </row>
    <row r="104" spans="1:6">
      <c r="A104" s="66" t="s">
        <v>185</v>
      </c>
      <c r="B104" s="61"/>
      <c r="C104" s="61"/>
      <c r="D104" s="61"/>
      <c r="E104" s="67">
        <v>100</v>
      </c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/>
      <c r="C107" s="61"/>
      <c r="D107" s="61"/>
      <c r="E107" s="67">
        <v>250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/>
      <c r="C111" s="61"/>
      <c r="D111" s="61"/>
      <c r="E111" s="67">
        <v>100</v>
      </c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240</v>
      </c>
      <c r="B113" s="61">
        <v>291</v>
      </c>
      <c r="C113" s="61">
        <v>242.5</v>
      </c>
      <c r="D113" s="61">
        <v>48.5</v>
      </c>
      <c r="E113" s="67">
        <v>170</v>
      </c>
      <c r="F113" s="63"/>
    </row>
    <row r="114" spans="1:6">
      <c r="A114" s="66" t="s">
        <v>31</v>
      </c>
      <c r="B114" s="61">
        <v>479.4</v>
      </c>
      <c r="C114" s="61">
        <v>479.4</v>
      </c>
      <c r="D114" s="61"/>
      <c r="E114" s="67">
        <v>200</v>
      </c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>
        <v>100</v>
      </c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195</v>
      </c>
      <c r="B121" s="61"/>
      <c r="C121" s="61"/>
      <c r="D121" s="61"/>
      <c r="E121" s="67"/>
      <c r="F121" s="63"/>
    </row>
    <row r="122" spans="1:6">
      <c r="A122" s="66" t="s">
        <v>15</v>
      </c>
      <c r="B122" s="61"/>
      <c r="C122" s="61"/>
      <c r="D122" s="61"/>
      <c r="E122" s="67"/>
      <c r="F122" s="63"/>
    </row>
    <row r="123" spans="1:6">
      <c r="A123" s="66" t="s">
        <v>197</v>
      </c>
      <c r="B123" s="61"/>
      <c r="C123" s="61"/>
      <c r="D123" s="61"/>
      <c r="E123" s="67">
        <v>100</v>
      </c>
      <c r="F123" s="63"/>
    </row>
    <row r="124" spans="1:6">
      <c r="A124" s="66" t="s">
        <v>198</v>
      </c>
      <c r="B124" s="61"/>
      <c r="C124" s="61" t="s">
        <v>220</v>
      </c>
      <c r="D124" s="61"/>
      <c r="E124" s="67">
        <v>50</v>
      </c>
      <c r="F124" s="63"/>
    </row>
    <row r="125" spans="1:6">
      <c r="A125" s="66" t="s">
        <v>199</v>
      </c>
      <c r="B125" s="61"/>
      <c r="C125" s="61"/>
      <c r="D125" s="61"/>
      <c r="E125" s="67">
        <v>150</v>
      </c>
      <c r="F125" s="63"/>
    </row>
    <row r="126" spans="1:6">
      <c r="A126" s="66" t="s">
        <v>200</v>
      </c>
      <c r="B126" s="61"/>
      <c r="C126" s="61"/>
      <c r="D126" s="61"/>
      <c r="E126" s="67">
        <v>1000</v>
      </c>
      <c r="F126" s="63"/>
    </row>
    <row r="127" spans="1:6">
      <c r="A127" s="66" t="s">
        <v>201</v>
      </c>
      <c r="B127" s="61"/>
      <c r="C127" s="61"/>
      <c r="D127" s="61"/>
      <c r="E127" s="67"/>
      <c r="F127" s="63"/>
    </row>
    <row r="128" spans="1:6">
      <c r="A128" s="66" t="s">
        <v>202</v>
      </c>
      <c r="B128" s="61">
        <v>460</v>
      </c>
      <c r="C128" s="61">
        <v>460</v>
      </c>
      <c r="D128" s="61"/>
      <c r="E128" s="67"/>
      <c r="F128" s="63"/>
    </row>
    <row r="129" spans="1:6">
      <c r="A129" s="66" t="s">
        <v>203</v>
      </c>
      <c r="B129" s="61"/>
      <c r="C129" s="61"/>
      <c r="D129" s="61"/>
      <c r="E129" s="67"/>
      <c r="F129" s="63"/>
    </row>
    <row r="130" spans="1:6">
      <c r="A130" s="66" t="s">
        <v>213</v>
      </c>
      <c r="B130" s="61">
        <v>1161.6300000000001</v>
      </c>
      <c r="C130" s="61">
        <v>1000.46</v>
      </c>
      <c r="D130" s="61">
        <v>161.16999999999999</v>
      </c>
      <c r="E130" s="67">
        <v>600</v>
      </c>
      <c r="F130" s="63"/>
    </row>
    <row r="131" spans="1:6">
      <c r="A131" s="66" t="s">
        <v>106</v>
      </c>
      <c r="B131" s="61"/>
      <c r="C131" s="61"/>
      <c r="D131" s="61"/>
      <c r="E131" s="67"/>
      <c r="F131" s="63"/>
    </row>
    <row r="132" spans="1:6">
      <c r="A132" s="66" t="s">
        <v>204</v>
      </c>
      <c r="B132" s="61"/>
      <c r="C132" s="61"/>
      <c r="D132" s="61"/>
      <c r="E132" s="67"/>
      <c r="F132" s="63"/>
    </row>
    <row r="133" spans="1:6">
      <c r="A133" s="66" t="s">
        <v>241</v>
      </c>
      <c r="B133" s="61"/>
      <c r="C133" s="61"/>
      <c r="D133" s="61"/>
      <c r="E133" s="67">
        <v>3000</v>
      </c>
      <c r="F133" s="63"/>
    </row>
    <row r="134" spans="1:6">
      <c r="A134" s="66" t="s">
        <v>205</v>
      </c>
      <c r="B134" s="61"/>
      <c r="C134" s="61"/>
      <c r="D134" s="61"/>
      <c r="E134" s="67">
        <v>100</v>
      </c>
      <c r="F134" s="63"/>
    </row>
    <row r="135" spans="1:6">
      <c r="A135" s="66" t="s">
        <v>206</v>
      </c>
      <c r="B135" s="61"/>
      <c r="C135" s="61"/>
      <c r="D135" s="61"/>
      <c r="E135" s="67"/>
      <c r="F135" s="63"/>
    </row>
    <row r="136" spans="1:6">
      <c r="A136" s="66" t="s">
        <v>112</v>
      </c>
      <c r="B136" s="61"/>
      <c r="C136" s="61"/>
      <c r="D136" s="61"/>
      <c r="E136" s="67"/>
      <c r="F136" s="63"/>
    </row>
    <row r="137" spans="1:6">
      <c r="A137" s="66" t="s">
        <v>207</v>
      </c>
      <c r="B137" s="61"/>
      <c r="C137" s="61"/>
      <c r="D137" s="61"/>
      <c r="E137" s="67">
        <v>100</v>
      </c>
      <c r="F137" s="63"/>
    </row>
    <row r="138" spans="1:6">
      <c r="A138" s="66" t="s">
        <v>208</v>
      </c>
      <c r="B138" s="61"/>
      <c r="C138" s="61"/>
      <c r="D138" s="61"/>
      <c r="E138" s="67">
        <v>100</v>
      </c>
      <c r="F138" s="63"/>
    </row>
    <row r="139" spans="1:6">
      <c r="A139" s="66" t="s">
        <v>209</v>
      </c>
      <c r="B139" s="61"/>
      <c r="C139" s="61"/>
      <c r="D139" s="61"/>
      <c r="E139" s="67"/>
      <c r="F139" s="63"/>
    </row>
    <row r="140" spans="1:6">
      <c r="A140" s="66" t="s">
        <v>210</v>
      </c>
      <c r="B140" s="61"/>
      <c r="C140" s="61"/>
      <c r="D140" s="61"/>
      <c r="E140" s="117">
        <v>100</v>
      </c>
      <c r="F140" s="63"/>
    </row>
    <row r="141" spans="1:6">
      <c r="A141" s="66"/>
      <c r="B141" s="61"/>
      <c r="C141" s="61"/>
      <c r="D141" s="61"/>
      <c r="F141" s="63"/>
    </row>
    <row r="142" spans="1:6">
      <c r="A142" s="66" t="s">
        <v>219</v>
      </c>
      <c r="B142" s="118">
        <f>SUM(B40:B140)</f>
        <v>15113.789999999997</v>
      </c>
      <c r="C142" s="118">
        <f>SUM(C40:C140)</f>
        <v>13878.929999999997</v>
      </c>
      <c r="D142" s="118">
        <f>SUM(D40:D140)</f>
        <v>1234.8600000000001</v>
      </c>
      <c r="E142" s="118">
        <f>SUM(E40:E140)</f>
        <v>40660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EC022-71A9-4CA2-BD73-8F5443F56236}">
  <dimension ref="A1:C52"/>
  <sheetViews>
    <sheetView workbookViewId="0">
      <selection activeCell="A15" sqref="A15"/>
    </sheetView>
  </sheetViews>
  <sheetFormatPr defaultRowHeight="14.4"/>
  <cols>
    <col min="1" max="1" width="58.109375" customWidth="1"/>
    <col min="2" max="2" width="11.6640625" customWidth="1"/>
    <col min="3" max="3" width="15.88671875" customWidth="1"/>
  </cols>
  <sheetData>
    <row r="1" spans="1:3">
      <c r="A1" s="1" t="s">
        <v>34</v>
      </c>
      <c r="B1" s="2"/>
    </row>
    <row r="2" spans="1:3">
      <c r="A2" s="3">
        <v>45108</v>
      </c>
      <c r="B2" s="2"/>
    </row>
    <row r="3" spans="1:3">
      <c r="A3" s="4" t="s">
        <v>0</v>
      </c>
      <c r="B3" s="5" t="s">
        <v>1</v>
      </c>
      <c r="C3" s="6" t="s">
        <v>2</v>
      </c>
    </row>
    <row r="4" spans="1:3">
      <c r="A4" s="7"/>
      <c r="B4" s="8"/>
      <c r="C4" s="9"/>
    </row>
    <row r="5" spans="1:3">
      <c r="A5" s="10"/>
      <c r="B5" s="52">
        <f>SUM(B4:B4)</f>
        <v>0</v>
      </c>
      <c r="C5" s="9"/>
    </row>
    <row r="6" spans="1:3">
      <c r="A6" s="12"/>
      <c r="B6" s="13"/>
      <c r="C6" s="14"/>
    </row>
    <row r="7" spans="1:3">
      <c r="A7" s="15" t="s">
        <v>4</v>
      </c>
      <c r="B7" s="16"/>
      <c r="C7" s="17"/>
    </row>
    <row r="8" spans="1:3">
      <c r="A8" s="17" t="s">
        <v>251</v>
      </c>
      <c r="B8" s="16">
        <v>21</v>
      </c>
      <c r="C8" s="54" t="s">
        <v>247</v>
      </c>
    </row>
    <row r="9" spans="1:3">
      <c r="A9" s="17" t="s">
        <v>252</v>
      </c>
      <c r="B9" s="18">
        <v>60</v>
      </c>
      <c r="C9" s="51" t="s">
        <v>61</v>
      </c>
    </row>
    <row r="10" spans="1:3">
      <c r="A10" s="17" t="s">
        <v>257</v>
      </c>
      <c r="B10" s="18">
        <v>688.7</v>
      </c>
      <c r="C10" s="51" t="s">
        <v>61</v>
      </c>
    </row>
    <row r="11" spans="1:3">
      <c r="A11" s="17" t="s">
        <v>253</v>
      </c>
      <c r="B11" s="18">
        <v>161.26</v>
      </c>
      <c r="C11" s="51" t="s">
        <v>61</v>
      </c>
    </row>
    <row r="12" spans="1:3">
      <c r="A12" s="17" t="s">
        <v>254</v>
      </c>
      <c r="B12" s="18">
        <v>120</v>
      </c>
      <c r="C12" s="51" t="s">
        <v>61</v>
      </c>
    </row>
    <row r="13" spans="1:3">
      <c r="A13" s="17" t="s">
        <v>256</v>
      </c>
      <c r="B13" s="18">
        <v>38</v>
      </c>
      <c r="C13" s="51" t="s">
        <v>61</v>
      </c>
    </row>
    <row r="14" spans="1:3">
      <c r="A14" s="17" t="s">
        <v>260</v>
      </c>
      <c r="B14" s="18">
        <v>319.58</v>
      </c>
      <c r="C14" s="51" t="s">
        <v>61</v>
      </c>
    </row>
    <row r="15" spans="1:3">
      <c r="A15" s="17" t="s">
        <v>261</v>
      </c>
      <c r="B15" s="18">
        <v>116.39</v>
      </c>
      <c r="C15" s="51" t="s">
        <v>247</v>
      </c>
    </row>
    <row r="16" spans="1:3">
      <c r="A16" s="17" t="s">
        <v>73</v>
      </c>
      <c r="B16" s="18">
        <v>1151.1199999999999</v>
      </c>
      <c r="C16" s="17" t="s">
        <v>61</v>
      </c>
    </row>
    <row r="17" spans="1:3">
      <c r="A17" s="17" t="s">
        <v>74</v>
      </c>
      <c r="B17" s="18">
        <v>22.85</v>
      </c>
      <c r="C17" s="17" t="s">
        <v>61</v>
      </c>
    </row>
    <row r="18" spans="1:3">
      <c r="A18" s="19" t="s">
        <v>75</v>
      </c>
      <c r="B18" s="18">
        <v>35</v>
      </c>
      <c r="C18" s="9" t="s">
        <v>61</v>
      </c>
    </row>
    <row r="19" spans="1:3">
      <c r="A19" s="55" t="s">
        <v>262</v>
      </c>
      <c r="B19" s="134">
        <v>250</v>
      </c>
      <c r="C19" s="55" t="s">
        <v>5</v>
      </c>
    </row>
    <row r="20" spans="1:3">
      <c r="A20" s="19" t="s">
        <v>258</v>
      </c>
      <c r="B20" s="18">
        <v>15.59</v>
      </c>
      <c r="C20" s="9" t="s">
        <v>61</v>
      </c>
    </row>
    <row r="21" spans="1:3">
      <c r="A21" s="19" t="s">
        <v>259</v>
      </c>
      <c r="B21" s="18">
        <v>750</v>
      </c>
      <c r="C21" s="9" t="s">
        <v>61</v>
      </c>
    </row>
    <row r="22" spans="1:3">
      <c r="A22" s="19"/>
      <c r="B22" s="18"/>
      <c r="C22" s="9"/>
    </row>
    <row r="23" spans="1:3" ht="15" thickBot="1">
      <c r="A23" s="19"/>
      <c r="B23" s="53">
        <f>SUM(B8:B22)</f>
        <v>3749.4900000000002</v>
      </c>
      <c r="C23" s="9"/>
    </row>
    <row r="24" spans="1:3" ht="15" thickBot="1">
      <c r="A24" s="20" t="s">
        <v>242</v>
      </c>
      <c r="B24" s="21"/>
      <c r="C24" s="22"/>
    </row>
    <row r="25" spans="1:3" ht="15" thickBot="1">
      <c r="A25" s="23" t="s">
        <v>10</v>
      </c>
      <c r="B25" s="24">
        <v>40795.51</v>
      </c>
      <c r="C25" s="22"/>
    </row>
    <row r="26" spans="1:3" ht="15" thickBot="1">
      <c r="A26" s="25" t="s">
        <v>11</v>
      </c>
      <c r="B26" s="26">
        <v>2220.14</v>
      </c>
      <c r="C26" s="22"/>
    </row>
    <row r="27" spans="1:3" ht="15" thickBot="1">
      <c r="A27" s="27" t="s">
        <v>12</v>
      </c>
      <c r="B27" s="28">
        <f>SUM(B25:B26)</f>
        <v>43015.65</v>
      </c>
      <c r="C27" s="22"/>
    </row>
    <row r="28" spans="1:3" ht="15" thickBot="1">
      <c r="A28" s="27"/>
      <c r="B28" s="57"/>
      <c r="C28" s="22"/>
    </row>
    <row r="29" spans="1:3" ht="15" thickBot="1">
      <c r="A29" s="29" t="s">
        <v>56</v>
      </c>
      <c r="C29" s="22"/>
    </row>
    <row r="30" spans="1:3" ht="15" thickBot="1">
      <c r="A30" s="30" t="s">
        <v>13</v>
      </c>
      <c r="B30" s="31">
        <v>79785.84</v>
      </c>
      <c r="C30" s="22"/>
    </row>
    <row r="31" spans="1:3" ht="15" thickBot="1">
      <c r="A31" s="32"/>
      <c r="B31" s="33"/>
      <c r="C31" s="34"/>
    </row>
    <row r="32" spans="1:3" ht="12.9" customHeight="1">
      <c r="A32" s="35" t="s">
        <v>14</v>
      </c>
      <c r="B32" s="36"/>
      <c r="C32" s="34"/>
    </row>
    <row r="33" spans="1:3" ht="12.9" customHeight="1">
      <c r="A33" s="37" t="s">
        <v>15</v>
      </c>
      <c r="B33" s="38">
        <v>1254.26</v>
      </c>
      <c r="C33" s="34"/>
    </row>
    <row r="34" spans="1:3" ht="12.9" customHeight="1">
      <c r="A34" s="39" t="s">
        <v>16</v>
      </c>
      <c r="B34" s="40">
        <v>12482.69</v>
      </c>
      <c r="C34" s="34"/>
    </row>
    <row r="35" spans="1:3" ht="12.9" customHeight="1">
      <c r="A35" s="39" t="s">
        <v>17</v>
      </c>
      <c r="B35" s="40">
        <v>10265.98</v>
      </c>
      <c r="C35" s="34"/>
    </row>
    <row r="36" spans="1:3" ht="12.9" customHeight="1">
      <c r="A36" s="37" t="s">
        <v>18</v>
      </c>
      <c r="B36" s="41">
        <v>757.5</v>
      </c>
      <c r="C36" s="42"/>
    </row>
    <row r="37" spans="1:3" ht="12.9" customHeight="1">
      <c r="A37" s="39" t="s">
        <v>19</v>
      </c>
      <c r="B37" s="43">
        <v>533.09</v>
      </c>
      <c r="C37" s="42"/>
    </row>
    <row r="38" spans="1:3" ht="12.9" customHeight="1">
      <c r="A38" s="37" t="s">
        <v>20</v>
      </c>
      <c r="B38" s="43">
        <v>1062.67</v>
      </c>
      <c r="C38" s="42"/>
    </row>
    <row r="39" spans="1:3" ht="12.9" customHeight="1">
      <c r="A39" s="37" t="s">
        <v>21</v>
      </c>
      <c r="B39" s="133">
        <v>3964.58</v>
      </c>
      <c r="C39" s="42" t="s">
        <v>250</v>
      </c>
    </row>
    <row r="40" spans="1:3" ht="12.9" customHeight="1">
      <c r="A40" s="37" t="s">
        <v>22</v>
      </c>
      <c r="B40" s="43">
        <v>54.72</v>
      </c>
      <c r="C40" s="42"/>
    </row>
    <row r="41" spans="1:3" ht="12.9" customHeight="1">
      <c r="A41" s="37" t="s">
        <v>23</v>
      </c>
      <c r="B41" s="43">
        <v>6.08</v>
      </c>
      <c r="C41" s="42"/>
    </row>
    <row r="42" spans="1:3" ht="12.9" customHeight="1">
      <c r="A42" s="37" t="s">
        <v>24</v>
      </c>
      <c r="B42" s="43">
        <v>400</v>
      </c>
      <c r="C42" s="42"/>
    </row>
    <row r="43" spans="1:3" ht="12.9" customHeight="1">
      <c r="A43" s="37" t="s">
        <v>25</v>
      </c>
      <c r="B43" s="43">
        <v>524.62</v>
      </c>
      <c r="C43" s="42"/>
    </row>
    <row r="44" spans="1:3" ht="12.9" customHeight="1">
      <c r="A44" s="37" t="s">
        <v>26</v>
      </c>
      <c r="B44" s="43">
        <v>1000</v>
      </c>
      <c r="C44" s="42"/>
    </row>
    <row r="45" spans="1:3" ht="12.9" customHeight="1">
      <c r="A45" s="37" t="s">
        <v>27</v>
      </c>
      <c r="B45" s="43">
        <v>115.45</v>
      </c>
      <c r="C45" s="42"/>
    </row>
    <row r="46" spans="1:3" ht="12.9" customHeight="1">
      <c r="A46" s="37" t="s">
        <v>28</v>
      </c>
      <c r="B46" s="43">
        <v>2479.84</v>
      </c>
      <c r="C46" s="42"/>
    </row>
    <row r="47" spans="1:3" ht="12.9" customHeight="1">
      <c r="A47" s="37" t="s">
        <v>29</v>
      </c>
      <c r="B47" s="43">
        <v>0</v>
      </c>
      <c r="C47" s="42"/>
    </row>
    <row r="48" spans="1:3" ht="12.9" customHeight="1">
      <c r="A48" s="37" t="s">
        <v>30</v>
      </c>
      <c r="B48" s="44">
        <v>660</v>
      </c>
      <c r="C48" s="42"/>
    </row>
    <row r="49" spans="1:3" ht="12.9" customHeight="1" thickBot="1">
      <c r="A49" s="19" t="s">
        <v>31</v>
      </c>
      <c r="B49" s="45">
        <v>118.71</v>
      </c>
      <c r="C49" s="42"/>
    </row>
    <row r="50" spans="1:3" ht="12.9" customHeight="1" thickBot="1">
      <c r="A50" s="47" t="s">
        <v>33</v>
      </c>
      <c r="B50" s="48">
        <v>27751.03</v>
      </c>
      <c r="C50" s="42"/>
    </row>
    <row r="51" spans="1:3">
      <c r="A51" s="1" t="s">
        <v>243</v>
      </c>
      <c r="B51" s="49"/>
      <c r="C51" s="42"/>
    </row>
    <row r="52" spans="1:3">
      <c r="A52" s="1" t="s">
        <v>255</v>
      </c>
      <c r="B52" s="5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6C20-9BDB-4393-8CBC-173A4AEC32A3}">
  <dimension ref="A1:H142"/>
  <sheetViews>
    <sheetView topLeftCell="A88" workbookViewId="0">
      <selection activeCell="D100" sqref="D100"/>
    </sheetView>
  </sheetViews>
  <sheetFormatPr defaultRowHeight="14.4"/>
  <cols>
    <col min="1" max="1" width="23.33203125" customWidth="1"/>
    <col min="2" max="3" width="10.88671875" customWidth="1"/>
    <col min="5" max="5" width="10.33203125" customWidth="1"/>
    <col min="6" max="6" width="1.88671875" customWidth="1"/>
    <col min="8" max="8" width="10.6640625" customWidth="1"/>
  </cols>
  <sheetData>
    <row r="1" spans="1:8" ht="15" thickBot="1">
      <c r="A1" s="58" t="s">
        <v>263</v>
      </c>
      <c r="B1" s="59"/>
      <c r="C1" s="59"/>
      <c r="D1" s="59"/>
    </row>
    <row r="2" spans="1:8">
      <c r="A2" s="60" t="s">
        <v>81</v>
      </c>
      <c r="B2" s="61"/>
      <c r="C2" s="61"/>
      <c r="D2" s="61"/>
      <c r="E2" s="62" t="s">
        <v>82</v>
      </c>
      <c r="F2" s="63"/>
      <c r="G2" s="64" t="s">
        <v>263</v>
      </c>
      <c r="H2" s="65"/>
    </row>
    <row r="3" spans="1:8">
      <c r="A3" s="66" t="s">
        <v>214</v>
      </c>
      <c r="B3" s="61">
        <v>6748.02</v>
      </c>
      <c r="C3" s="61"/>
      <c r="D3" s="61"/>
      <c r="E3" s="67"/>
      <c r="F3" s="63"/>
      <c r="G3" s="68"/>
      <c r="H3" s="69"/>
    </row>
    <row r="4" spans="1:8">
      <c r="A4" s="66" t="s">
        <v>31</v>
      </c>
      <c r="B4" s="61">
        <v>92.59</v>
      </c>
      <c r="C4" s="61"/>
      <c r="D4" s="61"/>
      <c r="E4" s="67"/>
      <c r="F4" s="63"/>
      <c r="G4" s="70" t="s">
        <v>83</v>
      </c>
      <c r="H4" s="71">
        <v>38518.25</v>
      </c>
    </row>
    <row r="5" spans="1:8" ht="15" thickBot="1">
      <c r="A5" s="66" t="s">
        <v>84</v>
      </c>
      <c r="B5" s="61"/>
      <c r="C5" s="61"/>
      <c r="D5" s="61"/>
      <c r="E5" s="67"/>
      <c r="F5" s="63"/>
      <c r="G5" s="72" t="s">
        <v>85</v>
      </c>
      <c r="H5" s="73">
        <f>SUM(H37+H52)</f>
        <v>4369.09</v>
      </c>
    </row>
    <row r="6" spans="1:8" ht="15" thickBot="1">
      <c r="A6" s="66" t="s">
        <v>86</v>
      </c>
      <c r="B6" s="61"/>
      <c r="C6" s="61"/>
      <c r="D6" s="61"/>
      <c r="E6" s="67"/>
      <c r="F6" s="63"/>
      <c r="G6" s="74" t="s">
        <v>87</v>
      </c>
      <c r="H6" s="75"/>
    </row>
    <row r="7" spans="1:8">
      <c r="A7" s="66" t="s">
        <v>88</v>
      </c>
      <c r="B7" s="61">
        <v>600</v>
      </c>
      <c r="C7" s="61"/>
      <c r="D7" s="61"/>
      <c r="E7" s="67"/>
      <c r="F7" s="63"/>
      <c r="G7" s="76"/>
      <c r="H7" s="71">
        <f>SUM(H4-H5)</f>
        <v>34149.160000000003</v>
      </c>
    </row>
    <row r="8" spans="1:8">
      <c r="A8" s="66" t="s">
        <v>89</v>
      </c>
      <c r="B8" s="61"/>
      <c r="C8" s="61"/>
      <c r="D8" s="61"/>
      <c r="E8" s="67"/>
      <c r="F8" s="63"/>
      <c r="G8" s="77"/>
      <c r="H8" s="78"/>
    </row>
    <row r="9" spans="1:8">
      <c r="A9" s="66" t="s">
        <v>90</v>
      </c>
      <c r="B9" s="61">
        <v>5.58</v>
      </c>
      <c r="C9" s="61"/>
      <c r="D9" s="61"/>
      <c r="E9" s="67"/>
      <c r="F9" s="63"/>
      <c r="G9" s="70" t="s">
        <v>91</v>
      </c>
      <c r="H9" s="71">
        <v>2221.65</v>
      </c>
    </row>
    <row r="10" spans="1:8">
      <c r="A10" s="66" t="s">
        <v>92</v>
      </c>
      <c r="B10" s="61"/>
      <c r="C10" s="61"/>
      <c r="D10" s="61"/>
      <c r="E10" s="67"/>
      <c r="F10" s="63"/>
      <c r="G10" s="70"/>
      <c r="H10" s="71"/>
    </row>
    <row r="11" spans="1:8">
      <c r="A11" s="66" t="s">
        <v>215</v>
      </c>
      <c r="B11" s="61">
        <v>604.38</v>
      </c>
      <c r="C11" s="61"/>
      <c r="D11" s="61"/>
      <c r="E11" s="67"/>
      <c r="F11" s="63"/>
      <c r="G11" s="70"/>
      <c r="H11" s="71"/>
    </row>
    <row r="12" spans="1:8">
      <c r="A12" s="66" t="s">
        <v>93</v>
      </c>
      <c r="B12" s="61"/>
      <c r="C12" s="61"/>
      <c r="D12" s="61"/>
      <c r="E12" s="67"/>
      <c r="F12" s="63"/>
      <c r="G12" s="70" t="s">
        <v>94</v>
      </c>
      <c r="H12" s="71">
        <v>79785.84</v>
      </c>
    </row>
    <row r="13" spans="1:8">
      <c r="A13" s="66" t="s">
        <v>15</v>
      </c>
      <c r="B13" s="61"/>
      <c r="C13" s="61"/>
      <c r="D13" s="61"/>
      <c r="E13" s="67"/>
      <c r="F13" s="63"/>
      <c r="G13" s="70" t="s">
        <v>95</v>
      </c>
      <c r="H13" s="71"/>
    </row>
    <row r="14" spans="1:8">
      <c r="A14" s="66" t="s">
        <v>96</v>
      </c>
      <c r="B14" s="61"/>
      <c r="C14" s="61"/>
      <c r="D14" s="61"/>
      <c r="E14" s="67"/>
      <c r="F14" s="63"/>
      <c r="G14" s="79"/>
      <c r="H14" s="71"/>
    </row>
    <row r="15" spans="1:8" ht="15" thickBot="1">
      <c r="A15" s="66" t="s">
        <v>97</v>
      </c>
      <c r="B15" s="61"/>
      <c r="C15" s="61"/>
      <c r="D15" s="61"/>
      <c r="E15" s="67"/>
      <c r="F15" s="63"/>
      <c r="G15" s="80" t="s">
        <v>98</v>
      </c>
      <c r="H15" s="120">
        <f>SUM(H7+H9+H12)</f>
        <v>116156.65</v>
      </c>
    </row>
    <row r="16" spans="1:8">
      <c r="A16" s="66" t="s">
        <v>99</v>
      </c>
      <c r="B16" s="61"/>
      <c r="C16" s="61"/>
      <c r="D16" s="61"/>
      <c r="E16" s="67"/>
      <c r="F16" s="63"/>
      <c r="G16" s="68"/>
      <c r="H16" s="71"/>
    </row>
    <row r="17" spans="1:8">
      <c r="A17" s="66" t="s">
        <v>100</v>
      </c>
      <c r="B17" s="61"/>
      <c r="C17" s="61"/>
      <c r="D17" s="61"/>
      <c r="E17" s="67"/>
      <c r="F17" s="63"/>
    </row>
    <row r="18" spans="1:8">
      <c r="A18" s="66" t="s">
        <v>101</v>
      </c>
      <c r="B18" s="61">
        <v>306.24</v>
      </c>
      <c r="C18" s="61"/>
      <c r="D18" s="61"/>
      <c r="E18" s="67"/>
      <c r="F18" s="63"/>
      <c r="G18" s="81" t="s">
        <v>102</v>
      </c>
      <c r="H18" s="82">
        <v>106333.12</v>
      </c>
    </row>
    <row r="19" spans="1:8">
      <c r="A19" s="66" t="s">
        <v>103</v>
      </c>
      <c r="B19" s="61"/>
      <c r="C19" s="61"/>
      <c r="D19" s="61"/>
      <c r="E19" s="67"/>
      <c r="F19" s="63"/>
      <c r="G19" s="83"/>
      <c r="H19" s="83"/>
    </row>
    <row r="20" spans="1:8">
      <c r="A20" s="66" t="s">
        <v>104</v>
      </c>
      <c r="B20" s="61"/>
      <c r="C20" s="61"/>
      <c r="D20" s="61"/>
      <c r="E20" s="67"/>
      <c r="F20" s="63"/>
      <c r="G20" s="84" t="s">
        <v>105</v>
      </c>
      <c r="H20" s="85"/>
    </row>
    <row r="21" spans="1:8">
      <c r="A21" s="66" t="s">
        <v>106</v>
      </c>
      <c r="B21" s="61"/>
      <c r="C21" s="61"/>
      <c r="D21" s="61"/>
      <c r="E21" s="67"/>
      <c r="F21" s="63"/>
      <c r="G21" s="84" t="s">
        <v>107</v>
      </c>
      <c r="H21" s="85">
        <f>SUM(B36)</f>
        <v>28686.81</v>
      </c>
    </row>
    <row r="22" spans="1:8">
      <c r="A22" s="66" t="s">
        <v>108</v>
      </c>
      <c r="B22" s="61"/>
      <c r="C22" s="61"/>
      <c r="D22" s="61"/>
      <c r="E22" s="67"/>
      <c r="F22" s="63"/>
      <c r="G22" s="66" t="s">
        <v>109</v>
      </c>
      <c r="H22" s="86"/>
    </row>
    <row r="23" spans="1:8">
      <c r="A23" s="66" t="s">
        <v>110</v>
      </c>
      <c r="B23" s="61"/>
      <c r="C23" s="61"/>
      <c r="D23" s="61"/>
      <c r="E23" s="67"/>
      <c r="F23" s="63"/>
      <c r="G23" s="87"/>
      <c r="H23" s="88">
        <f>SUM(H21:H22)</f>
        <v>28686.81</v>
      </c>
    </row>
    <row r="24" spans="1:8">
      <c r="A24" s="66" t="s">
        <v>111</v>
      </c>
      <c r="B24" s="61"/>
      <c r="C24" s="61"/>
      <c r="D24" s="61"/>
      <c r="E24" s="67"/>
      <c r="F24" s="63"/>
      <c r="G24" s="87"/>
      <c r="H24" s="89"/>
    </row>
    <row r="25" spans="1:8">
      <c r="A25" s="66" t="s">
        <v>112</v>
      </c>
      <c r="B25" s="61"/>
      <c r="C25" s="61"/>
      <c r="D25" s="61"/>
      <c r="E25" s="67"/>
      <c r="F25" s="63"/>
      <c r="G25" s="90" t="s">
        <v>113</v>
      </c>
      <c r="H25" s="90"/>
    </row>
    <row r="26" spans="1:8">
      <c r="A26" s="66" t="s">
        <v>3</v>
      </c>
      <c r="B26" s="61"/>
      <c r="C26" s="61"/>
      <c r="D26" s="61"/>
      <c r="E26" s="67"/>
      <c r="F26" s="63"/>
      <c r="G26" s="90" t="s">
        <v>114</v>
      </c>
      <c r="H26" s="91">
        <f>SUM(B142)</f>
        <v>18863.280000000002</v>
      </c>
    </row>
    <row r="27" spans="1:8">
      <c r="A27" s="66" t="s">
        <v>115</v>
      </c>
      <c r="B27" s="61"/>
      <c r="C27" s="61"/>
      <c r="D27" s="61"/>
      <c r="E27" s="67"/>
      <c r="F27" s="63"/>
      <c r="G27" s="66" t="s">
        <v>109</v>
      </c>
      <c r="H27" s="86"/>
    </row>
    <row r="28" spans="1:8">
      <c r="A28" s="66" t="s">
        <v>116</v>
      </c>
      <c r="B28" s="61"/>
      <c r="C28" s="61"/>
      <c r="D28" s="61"/>
      <c r="E28" s="67"/>
      <c r="F28" s="63"/>
      <c r="G28" s="87"/>
      <c r="H28" s="88">
        <f>SUM(H26)-H27</f>
        <v>18863.280000000002</v>
      </c>
    </row>
    <row r="29" spans="1:8">
      <c r="A29" s="66" t="s">
        <v>117</v>
      </c>
      <c r="B29" s="61"/>
      <c r="C29" s="61"/>
      <c r="D29" s="61"/>
      <c r="E29" s="67"/>
      <c r="F29" s="63"/>
      <c r="G29" s="87"/>
      <c r="H29" s="87"/>
    </row>
    <row r="30" spans="1:8">
      <c r="A30" s="92" t="s">
        <v>118</v>
      </c>
      <c r="B30" s="93">
        <f>SUM(B3:B29)</f>
        <v>8356.8100000000013</v>
      </c>
      <c r="C30" s="61"/>
      <c r="D30" s="61"/>
      <c r="E30" s="94"/>
      <c r="F30" s="63"/>
      <c r="G30" s="95" t="s">
        <v>119</v>
      </c>
      <c r="H30" s="96">
        <f>SUM(H18+H23-H28)</f>
        <v>116156.65</v>
      </c>
    </row>
    <row r="31" spans="1:8">
      <c r="A31" s="92" t="s">
        <v>120</v>
      </c>
      <c r="B31" s="97"/>
      <c r="C31" s="61"/>
      <c r="D31" s="61"/>
      <c r="E31" s="67"/>
      <c r="F31" s="63"/>
      <c r="G31" s="87"/>
      <c r="H31" s="98" t="s">
        <v>121</v>
      </c>
    </row>
    <row r="32" spans="1:8">
      <c r="A32" s="66" t="s">
        <v>122</v>
      </c>
      <c r="B32" s="61">
        <v>20330</v>
      </c>
      <c r="C32" s="61"/>
      <c r="D32" s="61"/>
      <c r="E32" s="99"/>
      <c r="F32" s="63"/>
      <c r="G32" s="87"/>
      <c r="H32" s="87"/>
    </row>
    <row r="33" spans="1:8">
      <c r="A33" s="66" t="s">
        <v>123</v>
      </c>
      <c r="B33" s="61"/>
      <c r="C33" s="61"/>
      <c r="D33" s="61"/>
      <c r="E33" s="100"/>
      <c r="F33" s="63"/>
      <c r="G33" s="101" t="s">
        <v>129</v>
      </c>
      <c r="H33" s="105"/>
    </row>
    <row r="34" spans="1:8">
      <c r="A34" s="66" t="s">
        <v>124</v>
      </c>
      <c r="B34" s="61"/>
      <c r="C34" s="61"/>
      <c r="D34" s="61"/>
      <c r="E34" s="100"/>
      <c r="F34" s="63"/>
      <c r="G34" s="108">
        <v>2215</v>
      </c>
      <c r="H34" s="112">
        <v>90</v>
      </c>
    </row>
    <row r="35" spans="1:8">
      <c r="A35" s="66" t="s">
        <v>125</v>
      </c>
      <c r="B35" s="61"/>
      <c r="C35" s="61"/>
      <c r="D35" s="61"/>
      <c r="E35" s="100"/>
      <c r="F35" s="63"/>
      <c r="G35" s="111">
        <v>2218</v>
      </c>
      <c r="H35" s="110">
        <v>69.599999999999994</v>
      </c>
    </row>
    <row r="36" spans="1:8">
      <c r="A36" s="92" t="s">
        <v>107</v>
      </c>
      <c r="B36" s="93">
        <f>SUM(B30:B32)</f>
        <v>28686.81</v>
      </c>
      <c r="C36" s="61"/>
      <c r="D36" s="61"/>
      <c r="E36" s="100"/>
      <c r="F36" s="63"/>
      <c r="G36" s="101">
        <v>2223</v>
      </c>
      <c r="H36" s="128">
        <v>460</v>
      </c>
    </row>
    <row r="37" spans="1:8">
      <c r="A37" s="66"/>
      <c r="B37" s="61"/>
      <c r="C37" s="61"/>
      <c r="D37" s="61"/>
      <c r="E37" s="100"/>
      <c r="F37" s="63"/>
      <c r="H37" s="129">
        <f>SUM(H34:H36)</f>
        <v>619.6</v>
      </c>
    </row>
    <row r="38" spans="1:8">
      <c r="A38" s="60" t="s">
        <v>126</v>
      </c>
      <c r="B38" s="61"/>
      <c r="C38" s="61"/>
      <c r="D38" s="61"/>
      <c r="E38" s="103"/>
      <c r="F38" s="63"/>
    </row>
    <row r="39" spans="1:8">
      <c r="A39" s="81" t="s">
        <v>127</v>
      </c>
      <c r="B39" s="104"/>
      <c r="C39" s="104"/>
      <c r="D39" s="104"/>
      <c r="E39" s="103"/>
      <c r="F39" s="63"/>
      <c r="G39" s="108" t="s">
        <v>135</v>
      </c>
      <c r="H39" s="109"/>
    </row>
    <row r="40" spans="1:8">
      <c r="A40" s="66" t="s">
        <v>128</v>
      </c>
      <c r="B40" s="61">
        <v>95.6</v>
      </c>
      <c r="C40" s="61">
        <v>95.6</v>
      </c>
      <c r="D40" s="61"/>
      <c r="E40" s="67">
        <v>750</v>
      </c>
      <c r="F40" s="63"/>
      <c r="G40" s="108">
        <v>2224</v>
      </c>
      <c r="H40" s="109">
        <v>21</v>
      </c>
    </row>
    <row r="41" spans="1:8">
      <c r="A41" s="66" t="s">
        <v>130</v>
      </c>
      <c r="B41" s="61">
        <v>4604.28</v>
      </c>
      <c r="C41" s="61">
        <v>4604.28</v>
      </c>
      <c r="D41" s="61"/>
      <c r="E41" s="67">
        <v>14500</v>
      </c>
      <c r="F41" s="63"/>
      <c r="G41" s="130">
        <v>2225</v>
      </c>
      <c r="H41" s="131">
        <v>60</v>
      </c>
    </row>
    <row r="42" spans="1:8">
      <c r="A42" s="66" t="s">
        <v>131</v>
      </c>
      <c r="B42" s="61">
        <v>140</v>
      </c>
      <c r="C42" s="61">
        <v>140</v>
      </c>
      <c r="D42" s="61"/>
      <c r="E42" s="67">
        <v>420</v>
      </c>
      <c r="F42" s="63"/>
      <c r="G42" s="111">
        <v>2226</v>
      </c>
      <c r="H42" s="112">
        <v>688.7</v>
      </c>
    </row>
    <row r="43" spans="1:8">
      <c r="A43" s="66" t="s">
        <v>132</v>
      </c>
      <c r="B43" s="61">
        <v>69.599999999999994</v>
      </c>
      <c r="C43" s="61">
        <v>58</v>
      </c>
      <c r="D43" s="61">
        <v>11.6</v>
      </c>
      <c r="E43" s="67">
        <v>150</v>
      </c>
      <c r="F43" s="63"/>
      <c r="G43" s="113">
        <v>2227</v>
      </c>
      <c r="H43" s="112">
        <v>161.26</v>
      </c>
    </row>
    <row r="44" spans="1:8">
      <c r="A44" s="66"/>
      <c r="B44" s="61"/>
      <c r="C44" s="61"/>
      <c r="D44" s="61"/>
      <c r="E44" s="67"/>
      <c r="F44" s="63"/>
      <c r="G44" s="108">
        <v>2228</v>
      </c>
      <c r="H44" s="112">
        <v>120</v>
      </c>
    </row>
    <row r="45" spans="1:8">
      <c r="A45" s="81" t="s">
        <v>133</v>
      </c>
      <c r="B45" s="61"/>
      <c r="C45" s="61"/>
      <c r="D45" s="61"/>
      <c r="E45" s="67"/>
      <c r="F45" s="63"/>
      <c r="G45" s="111">
        <v>2229</v>
      </c>
      <c r="H45" s="110">
        <v>38</v>
      </c>
    </row>
    <row r="46" spans="1:8">
      <c r="A46" s="66" t="s">
        <v>134</v>
      </c>
      <c r="B46" s="61">
        <v>37.799999999999997</v>
      </c>
      <c r="C46" s="61">
        <v>37.799999999999997</v>
      </c>
      <c r="D46" s="61"/>
      <c r="E46" s="67">
        <v>300</v>
      </c>
      <c r="F46" s="63"/>
      <c r="G46" s="111">
        <v>2230</v>
      </c>
      <c r="H46" s="121">
        <v>319.58</v>
      </c>
    </row>
    <row r="47" spans="1:8">
      <c r="A47" s="66" t="s">
        <v>136</v>
      </c>
      <c r="B47" s="61">
        <v>90</v>
      </c>
      <c r="C47" s="61">
        <v>75</v>
      </c>
      <c r="D47" s="61">
        <v>15</v>
      </c>
      <c r="E47" s="67">
        <v>400</v>
      </c>
      <c r="F47" s="63"/>
      <c r="G47" s="113">
        <v>2231</v>
      </c>
      <c r="H47" s="112">
        <v>116.39</v>
      </c>
    </row>
    <row r="48" spans="1:8">
      <c r="A48" s="66" t="s">
        <v>218</v>
      </c>
      <c r="B48" s="61">
        <v>240</v>
      </c>
      <c r="C48" s="61">
        <v>200</v>
      </c>
      <c r="D48" s="61">
        <v>40</v>
      </c>
      <c r="E48" s="67"/>
      <c r="F48" s="63"/>
      <c r="G48" s="113">
        <v>2232</v>
      </c>
      <c r="H48" s="112">
        <v>1208.97</v>
      </c>
    </row>
    <row r="49" spans="1:8">
      <c r="A49" s="66"/>
      <c r="B49" s="61"/>
      <c r="C49" s="61"/>
      <c r="D49" s="61"/>
      <c r="E49" s="67"/>
      <c r="F49" s="63"/>
      <c r="G49" s="113">
        <v>2233</v>
      </c>
      <c r="H49" s="112">
        <v>250</v>
      </c>
    </row>
    <row r="50" spans="1:8">
      <c r="A50" s="66"/>
      <c r="B50" s="61"/>
      <c r="C50" s="61"/>
      <c r="D50" s="61"/>
      <c r="E50" s="67"/>
      <c r="F50" s="63"/>
      <c r="G50" s="113">
        <v>2234</v>
      </c>
      <c r="H50" s="112">
        <v>15.59</v>
      </c>
    </row>
    <row r="51" spans="1:8">
      <c r="A51" s="81" t="s">
        <v>137</v>
      </c>
      <c r="B51" s="61"/>
      <c r="C51" s="61"/>
      <c r="D51" s="61"/>
      <c r="E51" s="67"/>
      <c r="F51" s="63"/>
      <c r="G51" s="113">
        <v>2235</v>
      </c>
      <c r="H51" s="112">
        <v>750</v>
      </c>
    </row>
    <row r="52" spans="1:8">
      <c r="A52" s="66" t="s">
        <v>138</v>
      </c>
      <c r="B52" s="61">
        <v>150</v>
      </c>
      <c r="C52" s="61">
        <v>150</v>
      </c>
      <c r="D52" s="61"/>
      <c r="E52" s="67">
        <v>175</v>
      </c>
      <c r="F52" s="63"/>
      <c r="G52" s="113"/>
      <c r="H52" s="132">
        <f>SUM(H40:H51)</f>
        <v>3749.4900000000002</v>
      </c>
    </row>
    <row r="53" spans="1:8">
      <c r="A53" s="66" t="s">
        <v>139</v>
      </c>
      <c r="B53" s="61"/>
      <c r="C53" s="61"/>
      <c r="D53" s="61"/>
      <c r="E53" s="67">
        <v>260</v>
      </c>
      <c r="F53" s="63"/>
      <c r="G53" s="113"/>
      <c r="H53" s="109"/>
    </row>
    <row r="54" spans="1:8">
      <c r="A54" s="66"/>
      <c r="B54" s="61"/>
      <c r="C54" s="61"/>
      <c r="D54" s="61"/>
      <c r="E54" s="67"/>
      <c r="F54" s="63"/>
      <c r="G54" s="113"/>
      <c r="H54" s="109"/>
    </row>
    <row r="55" spans="1:8">
      <c r="A55" s="81" t="s">
        <v>140</v>
      </c>
      <c r="B55" s="61"/>
      <c r="C55" s="61"/>
      <c r="D55" s="61"/>
      <c r="E55" s="67"/>
      <c r="F55" s="63"/>
      <c r="G55" s="113"/>
      <c r="H55" s="109"/>
    </row>
    <row r="56" spans="1:8">
      <c r="A56" s="66" t="s">
        <v>141</v>
      </c>
      <c r="B56" s="61">
        <v>319.58</v>
      </c>
      <c r="C56" s="61">
        <v>319.58</v>
      </c>
      <c r="D56" s="61"/>
      <c r="E56" s="67">
        <v>1750</v>
      </c>
      <c r="F56" s="63"/>
      <c r="G56" s="114"/>
      <c r="H56" s="115"/>
    </row>
    <row r="57" spans="1:8">
      <c r="A57" s="66" t="s">
        <v>142</v>
      </c>
      <c r="B57" s="61">
        <v>499.2</v>
      </c>
      <c r="C57" s="61">
        <v>499.2</v>
      </c>
      <c r="D57" s="61"/>
      <c r="E57" s="67">
        <v>600</v>
      </c>
      <c r="F57" s="63"/>
    </row>
    <row r="58" spans="1:8">
      <c r="A58" s="66" t="s">
        <v>143</v>
      </c>
      <c r="B58" s="61"/>
      <c r="C58" s="61"/>
      <c r="D58" s="61"/>
      <c r="E58" s="67">
        <v>500</v>
      </c>
      <c r="F58" s="63"/>
    </row>
    <row r="59" spans="1:8">
      <c r="A59" s="66" t="s">
        <v>144</v>
      </c>
      <c r="B59" s="61"/>
      <c r="C59" s="61"/>
      <c r="D59" s="61"/>
      <c r="E59" s="67">
        <v>180</v>
      </c>
      <c r="F59" s="63"/>
    </row>
    <row r="60" spans="1:8">
      <c r="A60" s="66" t="s">
        <v>145</v>
      </c>
      <c r="B60" s="61"/>
      <c r="C60" s="61"/>
      <c r="D60" s="61"/>
      <c r="E60" s="67"/>
      <c r="F60" s="63"/>
    </row>
    <row r="61" spans="1:8">
      <c r="A61" s="66" t="s">
        <v>146</v>
      </c>
      <c r="B61" s="61"/>
      <c r="C61" s="61"/>
      <c r="D61" s="61"/>
      <c r="E61" s="67">
        <v>140</v>
      </c>
      <c r="F61" s="63"/>
    </row>
    <row r="62" spans="1:8">
      <c r="A62" s="66" t="s">
        <v>147</v>
      </c>
      <c r="B62" s="61"/>
      <c r="C62" s="61"/>
      <c r="D62" s="61"/>
      <c r="E62" s="67">
        <v>200</v>
      </c>
      <c r="F62" s="63"/>
    </row>
    <row r="63" spans="1:8">
      <c r="A63" s="66"/>
      <c r="B63" s="61"/>
      <c r="C63" s="61"/>
      <c r="D63" s="61"/>
      <c r="E63" s="67"/>
      <c r="F63" s="63"/>
    </row>
    <row r="64" spans="1:8">
      <c r="A64" s="81" t="s">
        <v>148</v>
      </c>
      <c r="B64" s="61"/>
      <c r="C64" s="61"/>
      <c r="D64" s="61"/>
      <c r="E64" s="67"/>
      <c r="F64" s="63"/>
      <c r="H64" s="115"/>
    </row>
    <row r="65" spans="1:8">
      <c r="A65" s="66" t="s">
        <v>149</v>
      </c>
      <c r="B65" s="61">
        <v>627.24</v>
      </c>
      <c r="C65" s="61">
        <v>555</v>
      </c>
      <c r="D65" s="61">
        <v>72.239999999999995</v>
      </c>
      <c r="E65" s="67">
        <v>600</v>
      </c>
      <c r="F65" s="63"/>
    </row>
    <row r="66" spans="1:8">
      <c r="A66" s="66" t="s">
        <v>150</v>
      </c>
      <c r="B66" s="61"/>
      <c r="C66" s="61"/>
      <c r="D66" s="61"/>
      <c r="E66" s="67">
        <v>10</v>
      </c>
      <c r="F66" s="63"/>
    </row>
    <row r="67" spans="1:8">
      <c r="A67" s="66" t="s">
        <v>151</v>
      </c>
      <c r="B67" s="61"/>
      <c r="C67" s="61"/>
      <c r="D67" s="61"/>
      <c r="E67" s="67">
        <v>200</v>
      </c>
      <c r="F67" s="63"/>
    </row>
    <row r="68" spans="1:8">
      <c r="A68" s="66" t="s">
        <v>152</v>
      </c>
      <c r="B68" s="61">
        <v>40</v>
      </c>
      <c r="C68" s="61">
        <v>40</v>
      </c>
      <c r="D68" s="61"/>
      <c r="E68" s="67">
        <v>50</v>
      </c>
      <c r="F68" s="63"/>
    </row>
    <row r="69" spans="1:8">
      <c r="A69" s="66"/>
      <c r="B69" s="61"/>
      <c r="C69" s="61"/>
      <c r="D69" s="61"/>
      <c r="E69" s="67"/>
      <c r="F69" s="63"/>
    </row>
    <row r="70" spans="1:8">
      <c r="A70" s="81" t="s">
        <v>153</v>
      </c>
      <c r="B70" s="61"/>
      <c r="C70" s="61"/>
      <c r="D70" s="61"/>
      <c r="E70" s="67"/>
      <c r="F70" s="63"/>
      <c r="H70" s="116"/>
    </row>
    <row r="71" spans="1:8">
      <c r="A71" s="66" t="s">
        <v>154</v>
      </c>
      <c r="B71" s="61"/>
      <c r="C71" s="61"/>
      <c r="D71" s="61"/>
      <c r="E71" s="67">
        <v>375</v>
      </c>
      <c r="F71" s="63"/>
    </row>
    <row r="72" spans="1:8">
      <c r="A72" s="66" t="s">
        <v>155</v>
      </c>
      <c r="B72" s="61"/>
      <c r="C72" s="61"/>
      <c r="D72" s="61"/>
      <c r="E72" s="67">
        <v>375</v>
      </c>
      <c r="F72" s="63"/>
    </row>
    <row r="73" spans="1:8">
      <c r="A73" s="66" t="s">
        <v>156</v>
      </c>
      <c r="B73" s="61"/>
      <c r="C73" s="61"/>
      <c r="D73" s="61"/>
      <c r="E73" s="67">
        <v>375</v>
      </c>
      <c r="F73" s="63"/>
    </row>
    <row r="74" spans="1:8">
      <c r="A74" s="66" t="s">
        <v>157</v>
      </c>
      <c r="B74" s="61"/>
      <c r="C74" s="61"/>
      <c r="D74" s="61"/>
      <c r="E74" s="67">
        <v>375</v>
      </c>
      <c r="F74" s="63"/>
    </row>
    <row r="75" spans="1:8">
      <c r="A75" s="66" t="s">
        <v>158</v>
      </c>
      <c r="B75" s="61"/>
      <c r="C75" s="61"/>
      <c r="D75" s="61"/>
      <c r="E75" s="67">
        <v>375</v>
      </c>
      <c r="F75" s="63"/>
    </row>
    <row r="76" spans="1:8">
      <c r="A76" s="66" t="s">
        <v>159</v>
      </c>
      <c r="B76" s="61"/>
      <c r="C76" s="61"/>
      <c r="D76" s="61"/>
      <c r="E76" s="67">
        <v>375</v>
      </c>
      <c r="F76" s="63"/>
    </row>
    <row r="77" spans="1:8">
      <c r="A77" s="66" t="s">
        <v>160</v>
      </c>
      <c r="B77" s="61"/>
      <c r="C77" s="61"/>
      <c r="D77" s="61"/>
      <c r="E77" s="67">
        <v>375</v>
      </c>
      <c r="F77" s="63"/>
    </row>
    <row r="78" spans="1:8">
      <c r="A78" s="66" t="s">
        <v>161</v>
      </c>
      <c r="B78" s="61"/>
      <c r="C78" s="61"/>
      <c r="D78" s="61"/>
      <c r="E78" s="67">
        <v>30</v>
      </c>
      <c r="F78" s="63"/>
    </row>
    <row r="79" spans="1:8">
      <c r="A79" s="66" t="s">
        <v>162</v>
      </c>
      <c r="B79" s="61"/>
      <c r="C79" s="61"/>
      <c r="D79" s="61"/>
      <c r="E79" s="67">
        <v>225</v>
      </c>
      <c r="F79" s="63"/>
    </row>
    <row r="80" spans="1:8">
      <c r="A80" s="66" t="s">
        <v>163</v>
      </c>
      <c r="B80" s="61"/>
      <c r="C80" s="61"/>
      <c r="D80" s="61"/>
      <c r="E80" s="67">
        <v>875</v>
      </c>
      <c r="F80" s="63"/>
    </row>
    <row r="81" spans="1:6">
      <c r="A81" s="66" t="s">
        <v>164</v>
      </c>
      <c r="B81" s="61"/>
      <c r="C81" s="61"/>
      <c r="D81" s="61"/>
      <c r="E81" s="67">
        <v>375</v>
      </c>
      <c r="F81" s="63"/>
    </row>
    <row r="82" spans="1:6">
      <c r="A82" s="66" t="s">
        <v>165</v>
      </c>
      <c r="B82" s="61">
        <v>120</v>
      </c>
      <c r="C82" s="61">
        <v>120</v>
      </c>
      <c r="D82" s="61"/>
      <c r="E82" s="67">
        <v>120</v>
      </c>
      <c r="F82" s="63"/>
    </row>
    <row r="83" spans="1:6">
      <c r="A83" s="66" t="s">
        <v>166</v>
      </c>
      <c r="B83" s="61">
        <v>34.99</v>
      </c>
      <c r="C83" s="61">
        <v>34.99</v>
      </c>
      <c r="D83" s="61"/>
      <c r="E83" s="67">
        <v>150</v>
      </c>
      <c r="F83" s="63"/>
    </row>
    <row r="84" spans="1:6">
      <c r="A84" s="66"/>
      <c r="B84" s="61"/>
      <c r="C84" s="61"/>
      <c r="D84" s="61"/>
      <c r="E84" s="67"/>
      <c r="F84" s="63"/>
    </row>
    <row r="85" spans="1:6">
      <c r="A85" s="81" t="s">
        <v>167</v>
      </c>
      <c r="B85" s="61"/>
      <c r="C85" s="61"/>
      <c r="D85" s="61"/>
      <c r="E85" s="67"/>
      <c r="F85" s="63"/>
    </row>
    <row r="86" spans="1:6">
      <c r="A86" s="66" t="s">
        <v>168</v>
      </c>
      <c r="B86" s="61"/>
      <c r="C86" s="61"/>
      <c r="D86" s="61"/>
      <c r="E86" s="67"/>
      <c r="F86" s="63"/>
    </row>
    <row r="87" spans="1:6">
      <c r="A87" s="66" t="s">
        <v>169</v>
      </c>
      <c r="B87" s="61">
        <v>161.26</v>
      </c>
      <c r="C87" s="61">
        <v>134.38</v>
      </c>
      <c r="D87" s="61">
        <v>26.88</v>
      </c>
      <c r="E87" s="67">
        <v>200</v>
      </c>
      <c r="F87" s="63"/>
    </row>
    <row r="88" spans="1:6">
      <c r="A88" s="66" t="s">
        <v>170</v>
      </c>
      <c r="B88" s="61">
        <v>172.8</v>
      </c>
      <c r="C88" s="61">
        <v>144</v>
      </c>
      <c r="D88" s="61">
        <v>28.8</v>
      </c>
      <c r="E88" s="67">
        <v>200</v>
      </c>
      <c r="F88" s="63"/>
    </row>
    <row r="89" spans="1:6">
      <c r="A89" s="66" t="s">
        <v>171</v>
      </c>
      <c r="B89" s="61">
        <v>62.36</v>
      </c>
      <c r="C89" s="61">
        <v>51.96</v>
      </c>
      <c r="D89" s="61">
        <v>10.4</v>
      </c>
      <c r="E89" s="67">
        <v>185</v>
      </c>
      <c r="F89" s="63"/>
    </row>
    <row r="90" spans="1:6">
      <c r="A90" s="66" t="s">
        <v>172</v>
      </c>
      <c r="B90" s="61">
        <v>250</v>
      </c>
      <c r="C90" s="61">
        <v>250</v>
      </c>
      <c r="D90" s="61"/>
      <c r="E90" s="67">
        <v>500</v>
      </c>
      <c r="F90" s="63"/>
    </row>
    <row r="91" spans="1:6">
      <c r="A91" s="66" t="s">
        <v>173</v>
      </c>
      <c r="B91" s="61"/>
      <c r="C91" s="61"/>
      <c r="D91" s="61"/>
      <c r="E91" s="67"/>
      <c r="F91" s="63"/>
    </row>
    <row r="92" spans="1:6">
      <c r="A92" s="66" t="s">
        <v>174</v>
      </c>
      <c r="B92" s="61">
        <v>60</v>
      </c>
      <c r="C92" s="61">
        <v>50</v>
      </c>
      <c r="D92" s="61">
        <v>10</v>
      </c>
      <c r="E92" s="67">
        <v>100</v>
      </c>
      <c r="F92" s="63"/>
    </row>
    <row r="93" spans="1:6">
      <c r="A93" s="66"/>
      <c r="B93" s="61"/>
      <c r="C93" s="61"/>
      <c r="D93" s="61"/>
      <c r="E93" s="67"/>
      <c r="F93" s="63"/>
    </row>
    <row r="94" spans="1:6">
      <c r="A94" s="81" t="s">
        <v>175</v>
      </c>
      <c r="B94" s="61"/>
      <c r="C94" s="61"/>
      <c r="D94" s="61"/>
      <c r="E94" s="67"/>
      <c r="F94" s="63"/>
    </row>
    <row r="95" spans="1:6">
      <c r="A95" s="66" t="s">
        <v>176</v>
      </c>
      <c r="B95" s="61">
        <v>1296</v>
      </c>
      <c r="C95" s="61">
        <v>1080</v>
      </c>
      <c r="D95" s="61">
        <v>216</v>
      </c>
      <c r="E95" s="67">
        <v>1620</v>
      </c>
      <c r="F95" s="63"/>
    </row>
    <row r="96" spans="1:6">
      <c r="A96" s="66" t="s">
        <v>177</v>
      </c>
      <c r="B96" s="61"/>
      <c r="C96" s="61"/>
      <c r="D96" s="61"/>
      <c r="E96" s="67"/>
      <c r="F96" s="63"/>
    </row>
    <row r="97" spans="1:6">
      <c r="A97" s="66" t="s">
        <v>178</v>
      </c>
      <c r="B97" s="61">
        <v>2625</v>
      </c>
      <c r="C97" s="61">
        <v>2625</v>
      </c>
      <c r="D97" s="61"/>
      <c r="E97" s="67">
        <v>4500</v>
      </c>
      <c r="F97" s="63"/>
    </row>
    <row r="98" spans="1:6">
      <c r="A98" s="66" t="s">
        <v>179</v>
      </c>
      <c r="B98" s="61"/>
      <c r="C98" s="61"/>
      <c r="D98" s="61"/>
      <c r="E98" s="67">
        <v>100</v>
      </c>
      <c r="F98" s="63"/>
    </row>
    <row r="99" spans="1:6">
      <c r="A99" s="66" t="s">
        <v>180</v>
      </c>
      <c r="B99" s="61">
        <v>108.96</v>
      </c>
      <c r="C99" s="61">
        <v>108.96</v>
      </c>
      <c r="D99" s="61"/>
      <c r="E99" s="67">
        <v>300</v>
      </c>
      <c r="F99" s="63"/>
    </row>
    <row r="100" spans="1:6">
      <c r="A100" s="66" t="s">
        <v>239</v>
      </c>
      <c r="B100" s="61">
        <v>688.7</v>
      </c>
      <c r="C100" s="61">
        <v>573.91999999999996</v>
      </c>
      <c r="D100" s="61">
        <v>114.78</v>
      </c>
      <c r="E100" s="67">
        <v>500</v>
      </c>
      <c r="F100" s="63"/>
    </row>
    <row r="101" spans="1:6">
      <c r="A101" s="66" t="s">
        <v>182</v>
      </c>
      <c r="B101" s="61"/>
      <c r="C101" s="61"/>
      <c r="D101" s="61"/>
      <c r="E101" s="67">
        <v>250</v>
      </c>
      <c r="F101" s="63"/>
    </row>
    <row r="102" spans="1:6">
      <c r="A102" s="66" t="s">
        <v>183</v>
      </c>
      <c r="B102" s="61"/>
      <c r="C102" s="61"/>
      <c r="D102" s="61"/>
      <c r="E102" s="67">
        <v>200</v>
      </c>
      <c r="F102" s="63"/>
    </row>
    <row r="103" spans="1:6">
      <c r="A103" s="66" t="s">
        <v>184</v>
      </c>
      <c r="B103" s="61"/>
      <c r="C103" s="61"/>
      <c r="D103" s="61"/>
      <c r="E103" s="67">
        <v>200</v>
      </c>
      <c r="F103" s="63"/>
    </row>
    <row r="104" spans="1:6">
      <c r="A104" s="66" t="s">
        <v>185</v>
      </c>
      <c r="B104" s="61"/>
      <c r="C104" s="61"/>
      <c r="D104" s="61"/>
      <c r="E104" s="67">
        <v>100</v>
      </c>
      <c r="F104" s="63"/>
    </row>
    <row r="105" spans="1:6">
      <c r="A105" s="66"/>
      <c r="B105" s="61"/>
      <c r="C105" s="61"/>
      <c r="D105" s="61"/>
      <c r="E105" s="67"/>
      <c r="F105" s="63"/>
    </row>
    <row r="106" spans="1:6">
      <c r="A106" s="81" t="s">
        <v>186</v>
      </c>
      <c r="B106" s="61"/>
      <c r="C106" s="61"/>
      <c r="D106" s="61"/>
      <c r="E106" s="67"/>
      <c r="F106" s="63"/>
    </row>
    <row r="107" spans="1:6">
      <c r="A107" s="66" t="s">
        <v>187</v>
      </c>
      <c r="B107" s="61"/>
      <c r="C107" s="61"/>
      <c r="D107" s="61"/>
      <c r="E107" s="67">
        <v>250</v>
      </c>
      <c r="F107" s="63"/>
    </row>
    <row r="108" spans="1:6">
      <c r="A108" s="66"/>
      <c r="B108" s="61"/>
      <c r="C108" s="61"/>
      <c r="D108" s="61"/>
      <c r="E108" s="67"/>
      <c r="F108" s="63"/>
    </row>
    <row r="109" spans="1:6">
      <c r="A109" s="66"/>
      <c r="B109" s="61"/>
      <c r="C109" s="61"/>
      <c r="D109" s="61"/>
      <c r="E109" s="67"/>
      <c r="F109" s="63"/>
    </row>
    <row r="110" spans="1:6">
      <c r="A110" s="81" t="s">
        <v>188</v>
      </c>
      <c r="B110" s="61"/>
      <c r="C110" s="61"/>
      <c r="D110" s="61"/>
      <c r="E110" s="67"/>
      <c r="F110" s="63"/>
    </row>
    <row r="111" spans="1:6">
      <c r="A111" s="66" t="s">
        <v>189</v>
      </c>
      <c r="B111" s="61">
        <v>38</v>
      </c>
      <c r="C111" s="61">
        <v>38</v>
      </c>
      <c r="D111" s="61"/>
      <c r="E111" s="67">
        <v>100</v>
      </c>
      <c r="F111" s="63"/>
    </row>
    <row r="112" spans="1:6">
      <c r="A112" s="66" t="s">
        <v>190</v>
      </c>
      <c r="B112" s="61"/>
      <c r="C112" s="61"/>
      <c r="D112" s="61"/>
      <c r="E112" s="67"/>
      <c r="F112" s="63"/>
    </row>
    <row r="113" spans="1:6">
      <c r="A113" s="66" t="s">
        <v>240</v>
      </c>
      <c r="B113" s="61">
        <v>291</v>
      </c>
      <c r="C113" s="61">
        <v>242.5</v>
      </c>
      <c r="D113" s="61">
        <v>48.5</v>
      </c>
      <c r="E113" s="67">
        <v>170</v>
      </c>
      <c r="F113" s="63"/>
    </row>
    <row r="114" spans="1:6">
      <c r="A114" s="66" t="s">
        <v>31</v>
      </c>
      <c r="B114" s="61">
        <v>616.79</v>
      </c>
      <c r="C114" s="61">
        <v>616.79</v>
      </c>
      <c r="D114" s="61"/>
      <c r="E114" s="67">
        <v>200</v>
      </c>
      <c r="F114" s="63"/>
    </row>
    <row r="115" spans="1:6">
      <c r="A115" s="66" t="s">
        <v>192</v>
      </c>
      <c r="B115" s="61"/>
      <c r="C115" s="61"/>
      <c r="D115" s="61"/>
      <c r="E115" s="67"/>
      <c r="F115" s="63"/>
    </row>
    <row r="116" spans="1:6">
      <c r="A116" s="66" t="s">
        <v>193</v>
      </c>
      <c r="B116" s="61"/>
      <c r="C116" s="61"/>
      <c r="D116" s="61"/>
      <c r="E116" s="67"/>
      <c r="F116" s="63"/>
    </row>
    <row r="117" spans="1:6">
      <c r="A117" s="66" t="s">
        <v>216</v>
      </c>
      <c r="B117" s="61">
        <v>442.49</v>
      </c>
      <c r="C117" s="61">
        <v>368.74</v>
      </c>
      <c r="D117" s="61">
        <v>73.75</v>
      </c>
      <c r="E117" s="67"/>
      <c r="F117" s="63"/>
    </row>
    <row r="118" spans="1:6">
      <c r="A118" s="66" t="s">
        <v>84</v>
      </c>
      <c r="B118" s="61"/>
      <c r="C118" s="61"/>
      <c r="D118" s="61"/>
      <c r="E118" s="67">
        <v>100</v>
      </c>
      <c r="F118" s="63"/>
    </row>
    <row r="119" spans="1:6">
      <c r="A119" s="66" t="s">
        <v>194</v>
      </c>
      <c r="B119" s="61"/>
      <c r="C119" s="61"/>
      <c r="D119" s="61"/>
      <c r="E119" s="67"/>
      <c r="F119" s="63"/>
    </row>
    <row r="120" spans="1:6">
      <c r="A120" s="66" t="s">
        <v>217</v>
      </c>
      <c r="B120" s="61">
        <v>3360</v>
      </c>
      <c r="C120" s="61">
        <v>2800</v>
      </c>
      <c r="D120" s="61">
        <v>560</v>
      </c>
      <c r="E120" s="67"/>
      <c r="F120" s="63"/>
    </row>
    <row r="121" spans="1:6">
      <c r="A121" s="66" t="s">
        <v>195</v>
      </c>
      <c r="B121" s="61"/>
      <c r="C121" s="61"/>
      <c r="D121" s="61"/>
      <c r="E121" s="67"/>
      <c r="F121" s="63"/>
    </row>
    <row r="122" spans="1:6">
      <c r="A122" s="66" t="s">
        <v>15</v>
      </c>
      <c r="B122" s="61"/>
      <c r="C122" s="61"/>
      <c r="D122" s="61"/>
      <c r="E122" s="67"/>
      <c r="F122" s="63"/>
    </row>
    <row r="123" spans="1:6">
      <c r="A123" s="66" t="s">
        <v>197</v>
      </c>
      <c r="B123" s="61"/>
      <c r="C123" s="61"/>
      <c r="D123" s="61"/>
      <c r="E123" s="67">
        <v>100</v>
      </c>
      <c r="F123" s="63"/>
    </row>
    <row r="124" spans="1:6">
      <c r="A124" s="66" t="s">
        <v>198</v>
      </c>
      <c r="B124" s="61"/>
      <c r="C124" s="61" t="s">
        <v>220</v>
      </c>
      <c r="D124" s="61"/>
      <c r="E124" s="67">
        <v>50</v>
      </c>
      <c r="F124" s="63"/>
    </row>
    <row r="125" spans="1:6">
      <c r="A125" s="66" t="s">
        <v>199</v>
      </c>
      <c r="B125" s="61"/>
      <c r="C125" s="61"/>
      <c r="D125" s="61"/>
      <c r="E125" s="67">
        <v>150</v>
      </c>
      <c r="F125" s="63"/>
    </row>
    <row r="126" spans="1:6">
      <c r="A126" s="66" t="s">
        <v>200</v>
      </c>
      <c r="B126" s="61"/>
      <c r="C126" s="61"/>
      <c r="D126" s="61"/>
      <c r="E126" s="67">
        <v>1000</v>
      </c>
      <c r="F126" s="63"/>
    </row>
    <row r="127" spans="1:6">
      <c r="A127" s="66" t="s">
        <v>201</v>
      </c>
      <c r="B127" s="61"/>
      <c r="C127" s="61"/>
      <c r="D127" s="61"/>
      <c r="E127" s="67"/>
      <c r="F127" s="63"/>
    </row>
    <row r="128" spans="1:6">
      <c r="A128" s="66" t="s">
        <v>202</v>
      </c>
      <c r="B128" s="61">
        <v>460</v>
      </c>
      <c r="C128" s="61">
        <v>460</v>
      </c>
      <c r="D128" s="61"/>
      <c r="E128" s="67"/>
      <c r="F128" s="63"/>
    </row>
    <row r="129" spans="1:6">
      <c r="A129" s="66" t="s">
        <v>203</v>
      </c>
      <c r="B129" s="61"/>
      <c r="C129" s="61"/>
      <c r="D129" s="61"/>
      <c r="E129" s="67"/>
      <c r="F129" s="63"/>
    </row>
    <row r="130" spans="1:6">
      <c r="A130" s="66" t="s">
        <v>213</v>
      </c>
      <c r="B130" s="61">
        <v>1161.6300000000001</v>
      </c>
      <c r="C130" s="61">
        <v>1000.46</v>
      </c>
      <c r="D130" s="61">
        <v>161.16999999999999</v>
      </c>
      <c r="E130" s="67">
        <v>600</v>
      </c>
      <c r="F130" s="63"/>
    </row>
    <row r="131" spans="1:6">
      <c r="A131" s="66" t="s">
        <v>106</v>
      </c>
      <c r="B131" s="61"/>
      <c r="C131" s="61"/>
      <c r="D131" s="61"/>
      <c r="E131" s="67"/>
      <c r="F131" s="63"/>
    </row>
    <row r="132" spans="1:6">
      <c r="A132" s="66" t="s">
        <v>204</v>
      </c>
      <c r="B132" s="61"/>
      <c r="C132" s="61"/>
      <c r="D132" s="61"/>
      <c r="E132" s="67"/>
      <c r="F132" s="63"/>
    </row>
    <row r="133" spans="1:6">
      <c r="A133" s="66" t="s">
        <v>241</v>
      </c>
      <c r="B133" s="61"/>
      <c r="C133" s="61"/>
      <c r="D133" s="61"/>
      <c r="E133" s="67">
        <v>3000</v>
      </c>
      <c r="F133" s="63"/>
    </row>
    <row r="134" spans="1:6">
      <c r="A134" s="66" t="s">
        <v>205</v>
      </c>
      <c r="B134" s="61"/>
      <c r="C134" s="61"/>
      <c r="D134" s="61"/>
      <c r="E134" s="67">
        <v>100</v>
      </c>
      <c r="F134" s="63"/>
    </row>
    <row r="135" spans="1:6">
      <c r="A135" s="66" t="s">
        <v>206</v>
      </c>
      <c r="B135" s="61"/>
      <c r="C135" s="61"/>
      <c r="D135" s="61"/>
      <c r="E135" s="67"/>
      <c r="F135" s="63"/>
    </row>
    <row r="136" spans="1:6">
      <c r="A136" s="66" t="s">
        <v>112</v>
      </c>
      <c r="B136" s="61"/>
      <c r="C136" s="61"/>
      <c r="D136" s="61"/>
      <c r="E136" s="67"/>
      <c r="F136" s="63"/>
    </row>
    <row r="137" spans="1:6">
      <c r="A137" s="66" t="s">
        <v>207</v>
      </c>
      <c r="B137" s="61"/>
      <c r="C137" s="61"/>
      <c r="D137" s="61"/>
      <c r="E137" s="67">
        <v>100</v>
      </c>
      <c r="F137" s="63"/>
    </row>
    <row r="138" spans="1:6">
      <c r="A138" s="66" t="s">
        <v>208</v>
      </c>
      <c r="B138" s="61"/>
      <c r="C138" s="61"/>
      <c r="D138" s="61"/>
      <c r="E138" s="67">
        <v>100</v>
      </c>
      <c r="F138" s="63"/>
    </row>
    <row r="139" spans="1:6">
      <c r="A139" s="66" t="s">
        <v>209</v>
      </c>
      <c r="B139" s="61"/>
      <c r="C139" s="61"/>
      <c r="D139" s="61"/>
      <c r="E139" s="67"/>
      <c r="F139" s="63"/>
    </row>
    <row r="140" spans="1:6">
      <c r="A140" s="66" t="s">
        <v>210</v>
      </c>
      <c r="B140" s="61"/>
      <c r="C140" s="61"/>
      <c r="D140" s="61"/>
      <c r="E140" s="117">
        <v>100</v>
      </c>
      <c r="F140" s="63"/>
    </row>
    <row r="141" spans="1:6">
      <c r="A141" s="66"/>
      <c r="B141" s="61"/>
      <c r="C141" s="61"/>
      <c r="D141" s="61"/>
      <c r="F141" s="63"/>
    </row>
    <row r="142" spans="1:6">
      <c r="A142" s="66" t="s">
        <v>219</v>
      </c>
      <c r="B142" s="118">
        <f>SUM(B40:B140)</f>
        <v>18863.280000000002</v>
      </c>
      <c r="C142" s="118">
        <f>SUM(C40:C140)</f>
        <v>17474.159999999996</v>
      </c>
      <c r="D142" s="118">
        <f>SUM(D40:D140)</f>
        <v>1389.12</v>
      </c>
      <c r="E142" s="118">
        <f>SUM(E40:E140)</f>
        <v>40660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April 2023</vt:lpstr>
      <vt:lpstr>Reconcil 19th April 2023</vt:lpstr>
      <vt:lpstr>May 2023</vt:lpstr>
      <vt:lpstr>Reconcil 27th May 2023</vt:lpstr>
      <vt:lpstr>end of May</vt:lpstr>
      <vt:lpstr>June 2023</vt:lpstr>
      <vt:lpstr>Reconcil 28th June 2023</vt:lpstr>
      <vt:lpstr>July 2023</vt:lpstr>
      <vt:lpstr>Reconcil end July 2023</vt:lpstr>
      <vt:lpstr>August 2023</vt:lpstr>
      <vt:lpstr>Reconcil end August 2023</vt:lpstr>
      <vt:lpstr>September 2023</vt:lpstr>
      <vt:lpstr>Reconcil end Sept</vt:lpstr>
      <vt:lpstr>October 2023</vt:lpstr>
      <vt:lpstr>Reconcil end October</vt:lpstr>
      <vt:lpstr>November 2023</vt:lpstr>
      <vt:lpstr>Reconcil end Nov 2023</vt:lpstr>
      <vt:lpstr>December 2023</vt:lpstr>
      <vt:lpstr>Reconcil end Dec 2023</vt:lpstr>
      <vt:lpstr>January 2024</vt:lpstr>
      <vt:lpstr>Reconcil end Jan 2024</vt:lpstr>
      <vt:lpstr>February 2024</vt:lpstr>
      <vt:lpstr>Current running total</vt:lpstr>
      <vt:lpstr>Reconciliation 28th Feb 2024</vt:lpstr>
      <vt:lpstr>March 2024</vt:lpstr>
      <vt:lpstr>Reconcilation 27th March</vt:lpstr>
      <vt:lpstr>Current running total 26 March</vt:lpstr>
      <vt:lpstr>Reconciliation 31st March 2024</vt:lpstr>
      <vt:lpstr> less internal transfers</vt:lpstr>
      <vt:lpstr>Payments &amp; Receipts year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Clerk Brixton Parish Council</cp:lastModifiedBy>
  <cp:lastPrinted>2024-05-22T09:00:42Z</cp:lastPrinted>
  <dcterms:created xsi:type="dcterms:W3CDTF">2023-04-12T14:59:40Z</dcterms:created>
  <dcterms:modified xsi:type="dcterms:W3CDTF">2024-06-13T16:17:32Z</dcterms:modified>
</cp:coreProperties>
</file>