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"/>
    </mc:Choice>
  </mc:AlternateContent>
  <xr:revisionPtr revIDLastSave="0" documentId="13_ncr:1_{4425F193-B838-4DDC-96EA-5582BF624108}" xr6:coauthVersionLast="47" xr6:coauthVersionMax="47" xr10:uidLastSave="{00000000-0000-0000-0000-000000000000}"/>
  <bookViews>
    <workbookView xWindow="-120" yWindow="-120" windowWidth="20730" windowHeight="11160" firstSheet="20" activeTab="24" xr2:uid="{00000000-000D-0000-FFFF-FFFF00000000}"/>
  </bookViews>
  <sheets>
    <sheet name="April 2022" sheetId="1" r:id="rId1"/>
    <sheet name="End April reconcil" sheetId="3" r:id="rId2"/>
    <sheet name="May 2022" sheetId="2" r:id="rId3"/>
    <sheet name="End May reconil" sheetId="4" r:id="rId4"/>
    <sheet name="June 2022" sheetId="5" r:id="rId5"/>
    <sheet name="End June reconcil" sheetId="6" r:id="rId6"/>
    <sheet name="July 2022" sheetId="7" r:id="rId7"/>
    <sheet name="20th July reconcil" sheetId="8" r:id="rId8"/>
    <sheet name="End July reconcil" sheetId="9" r:id="rId9"/>
    <sheet name="August 2022" sheetId="10" r:id="rId10"/>
    <sheet name="September 2022" sheetId="11" r:id="rId11"/>
    <sheet name="End Sept reconcil" sheetId="12" r:id="rId12"/>
    <sheet name="October 2022" sheetId="13" r:id="rId13"/>
    <sheet name="End of Oct reconcil" sheetId="14" r:id="rId14"/>
    <sheet name="November 2022" sheetId="15" r:id="rId15"/>
    <sheet name="End of November 2022" sheetId="16" r:id="rId16"/>
    <sheet name="December 2022" sheetId="17" r:id="rId17"/>
    <sheet name="End of December (19th)" sheetId="18" r:id="rId18"/>
    <sheet name="January 2023" sheetId="19" r:id="rId19"/>
    <sheet name="End of January (26th)" sheetId="21" r:id="rId20"/>
    <sheet name="February 2023" sheetId="20" r:id="rId21"/>
    <sheet name="27th Feb 2023" sheetId="22" r:id="rId22"/>
    <sheet name="March 2023" sheetId="23" r:id="rId23"/>
    <sheet name="29th March 2023" sheetId="24" r:id="rId24"/>
    <sheet name="End of 2023" sheetId="25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25" l="1"/>
  <c r="H43" i="25"/>
  <c r="H50" i="25"/>
  <c r="E139" i="25"/>
  <c r="D139" i="25"/>
  <c r="C139" i="25"/>
  <c r="B139" i="25"/>
  <c r="H26" i="25" s="1"/>
  <c r="H28" i="25" s="1"/>
  <c r="H6" i="25"/>
  <c r="E30" i="25"/>
  <c r="B30" i="25"/>
  <c r="B36" i="25" s="1"/>
  <c r="H21" i="25" s="1"/>
  <c r="H23" i="25" s="1"/>
  <c r="H30" i="25" s="1"/>
  <c r="H5" i="24"/>
  <c r="H53" i="24"/>
  <c r="H7" i="25" l="1"/>
  <c r="H15" i="25" s="1"/>
  <c r="B18" i="23"/>
  <c r="H37" i="24"/>
  <c r="H6" i="24" s="1"/>
  <c r="C139" i="24"/>
  <c r="D139" i="24"/>
  <c r="E139" i="24"/>
  <c r="B139" i="24"/>
  <c r="H26" i="24" s="1"/>
  <c r="H28" i="24" s="1"/>
  <c r="B30" i="24"/>
  <c r="B36" i="24" s="1"/>
  <c r="H21" i="24" s="1"/>
  <c r="H23" i="24" s="1"/>
  <c r="B6" i="23"/>
  <c r="H44" i="24"/>
  <c r="E30" i="24"/>
  <c r="B22" i="23"/>
  <c r="H5" i="22"/>
  <c r="H48" i="22"/>
  <c r="H37" i="22"/>
  <c r="E137" i="22"/>
  <c r="D137" i="22"/>
  <c r="C137" i="22"/>
  <c r="B137" i="22"/>
  <c r="H25" i="22" s="1"/>
  <c r="H27" i="22" s="1"/>
  <c r="E29" i="22"/>
  <c r="B29" i="22"/>
  <c r="B35" i="22" s="1"/>
  <c r="H20" i="22" s="1"/>
  <c r="H22" i="22" s="1"/>
  <c r="B17" i="20"/>
  <c r="H34" i="21"/>
  <c r="H6" i="21" s="1"/>
  <c r="B35" i="21"/>
  <c r="B29" i="21"/>
  <c r="H20" i="21" s="1"/>
  <c r="H22" i="21" s="1"/>
  <c r="H50" i="21"/>
  <c r="H42" i="21"/>
  <c r="E137" i="21"/>
  <c r="D137" i="21"/>
  <c r="C137" i="21"/>
  <c r="B137" i="21"/>
  <c r="H25" i="21" s="1"/>
  <c r="H27" i="21" s="1"/>
  <c r="E29" i="21"/>
  <c r="B21" i="20"/>
  <c r="B5" i="20"/>
  <c r="B7" i="19"/>
  <c r="B22" i="19"/>
  <c r="B17" i="19"/>
  <c r="H60" i="18"/>
  <c r="H7" i="24" l="1"/>
  <c r="H15" i="24" s="1"/>
  <c r="H30" i="24"/>
  <c r="H7" i="22"/>
  <c r="H14" i="22" s="1"/>
  <c r="H29" i="22"/>
  <c r="H5" i="21"/>
  <c r="H7" i="21" s="1"/>
  <c r="H14" i="21"/>
  <c r="H29" i="21"/>
  <c r="B29" i="18"/>
  <c r="B35" i="18" s="1"/>
  <c r="H23" i="18" s="1"/>
  <c r="H25" i="18" s="1"/>
  <c r="H40" i="18"/>
  <c r="E137" i="18"/>
  <c r="D137" i="18"/>
  <c r="C137" i="18"/>
  <c r="B137" i="18"/>
  <c r="H28" i="18" s="1"/>
  <c r="H30" i="18" s="1"/>
  <c r="E29" i="18"/>
  <c r="H5" i="18" l="1"/>
  <c r="H7" i="18" s="1"/>
  <c r="H16" i="18" s="1"/>
  <c r="H32" i="18"/>
  <c r="B26" i="17"/>
  <c r="B33" i="17"/>
  <c r="B5" i="17"/>
  <c r="H47" i="16"/>
  <c r="H40" i="16"/>
  <c r="H5" i="16" s="1"/>
  <c r="H7" i="16" s="1"/>
  <c r="H16" i="16" s="1"/>
  <c r="E137" i="16"/>
  <c r="D137" i="16"/>
  <c r="C137" i="16"/>
  <c r="B137" i="16"/>
  <c r="H27" i="16" s="1"/>
  <c r="H29" i="16" s="1"/>
  <c r="E28" i="16"/>
  <c r="B28" i="16"/>
  <c r="B34" i="16" s="1"/>
  <c r="H22" i="16" s="1"/>
  <c r="H24" i="16" s="1"/>
  <c r="B18" i="15"/>
  <c r="H31" i="16" l="1"/>
  <c r="B24" i="15" l="1"/>
  <c r="B9" i="15"/>
  <c r="B136" i="14"/>
  <c r="H26" i="14" s="1"/>
  <c r="H28" i="14" s="1"/>
  <c r="B27" i="14"/>
  <c r="B33" i="14" s="1"/>
  <c r="H21" i="14" s="1"/>
  <c r="H23" i="14" s="1"/>
  <c r="H7" i="14"/>
  <c r="D136" i="14"/>
  <c r="C136" i="14"/>
  <c r="H36" i="14"/>
  <c r="H6" i="14" s="1"/>
  <c r="H58" i="14"/>
  <c r="H42" i="14"/>
  <c r="E136" i="14"/>
  <c r="E27" i="14"/>
  <c r="B31" i="13"/>
  <c r="B37" i="13"/>
  <c r="B12" i="13"/>
  <c r="H5" i="12"/>
  <c r="H56" i="12"/>
  <c r="B32" i="11"/>
  <c r="H38" i="12"/>
  <c r="B135" i="12"/>
  <c r="H25" i="12" s="1"/>
  <c r="H27" i="12" s="1"/>
  <c r="B26" i="12"/>
  <c r="B32" i="12" s="1"/>
  <c r="B9" i="11"/>
  <c r="H7" i="12"/>
  <c r="H15" i="12" s="1"/>
  <c r="E135" i="12"/>
  <c r="D135" i="12"/>
  <c r="C135" i="12"/>
  <c r="E26" i="12"/>
  <c r="B38" i="11"/>
  <c r="B19" i="10"/>
  <c r="B15" i="10"/>
  <c r="B5" i="10"/>
  <c r="H5" i="9"/>
  <c r="H38" i="9"/>
  <c r="E127" i="9"/>
  <c r="D127" i="9"/>
  <c r="C127" i="9"/>
  <c r="B127" i="9"/>
  <c r="H50" i="9"/>
  <c r="H27" i="9"/>
  <c r="H29" i="9" s="1"/>
  <c r="E22" i="9"/>
  <c r="B22" i="9"/>
  <c r="B28" i="9" s="1"/>
  <c r="H23" i="9" s="1"/>
  <c r="H25" i="9" s="1"/>
  <c r="H27" i="8"/>
  <c r="H29" i="8" s="1"/>
  <c r="B127" i="8"/>
  <c r="B18" i="7"/>
  <c r="H64" i="8"/>
  <c r="H53" i="8"/>
  <c r="E127" i="8"/>
  <c r="D127" i="8"/>
  <c r="C127" i="8"/>
  <c r="E22" i="8"/>
  <c r="B22" i="8"/>
  <c r="B28" i="8" s="1"/>
  <c r="H23" i="8" s="1"/>
  <c r="H25" i="8" s="1"/>
  <c r="B22" i="7"/>
  <c r="B5" i="7"/>
  <c r="B24" i="5"/>
  <c r="H57" i="6"/>
  <c r="H5" i="6" s="1"/>
  <c r="H38" i="6"/>
  <c r="E125" i="6"/>
  <c r="D125" i="6"/>
  <c r="C125" i="6"/>
  <c r="B125" i="6"/>
  <c r="H27" i="6" s="1"/>
  <c r="H29" i="6" s="1"/>
  <c r="E22" i="6"/>
  <c r="B22" i="6"/>
  <c r="B28" i="6" s="1"/>
  <c r="H23" i="6" s="1"/>
  <c r="H25" i="6" s="1"/>
  <c r="B45" i="5"/>
  <c r="B28" i="5"/>
  <c r="B5" i="5"/>
  <c r="H50" i="4"/>
  <c r="H5" i="4" s="1"/>
  <c r="B23" i="2"/>
  <c r="B125" i="4"/>
  <c r="B28" i="4"/>
  <c r="B22" i="4"/>
  <c r="H36" i="4"/>
  <c r="B44" i="2"/>
  <c r="H30" i="14" l="1"/>
  <c r="H5" i="14"/>
  <c r="H15" i="14" s="1"/>
  <c r="H21" i="12"/>
  <c r="H23" i="12" s="1"/>
  <c r="H29" i="12" s="1"/>
  <c r="H7" i="9"/>
  <c r="H15" i="9" s="1"/>
  <c r="H31" i="9"/>
  <c r="H5" i="8"/>
  <c r="H7" i="8"/>
  <c r="H15" i="8" s="1"/>
  <c r="H31" i="8"/>
  <c r="H31" i="6"/>
  <c r="H7" i="6"/>
  <c r="H15" i="6" s="1"/>
  <c r="B6" i="2"/>
  <c r="H5" i="3"/>
  <c r="H6" i="3"/>
  <c r="H35" i="3"/>
  <c r="H53" i="3" l="1"/>
  <c r="H40" i="3"/>
  <c r="E125" i="4"/>
  <c r="D125" i="4"/>
  <c r="C125" i="4"/>
  <c r="H27" i="4"/>
  <c r="H29" i="4" s="1"/>
  <c r="E22" i="4"/>
  <c r="H23" i="4"/>
  <c r="H25" i="4" s="1"/>
  <c r="H7" i="4" l="1"/>
  <c r="H15" i="4" s="1"/>
  <c r="H31" i="4"/>
  <c r="D126" i="3"/>
  <c r="C126" i="3"/>
  <c r="E126" i="3"/>
  <c r="B126" i="3"/>
  <c r="H25" i="3" s="1"/>
  <c r="H27" i="3" s="1"/>
  <c r="E22" i="3"/>
  <c r="B22" i="3"/>
  <c r="B28" i="3" s="1"/>
  <c r="H21" i="3" s="1"/>
  <c r="H23" i="3" s="1"/>
  <c r="H7" i="3" l="1"/>
  <c r="H15" i="3" s="1"/>
  <c r="H29" i="3"/>
  <c r="B27" i="2" l="1"/>
  <c r="B26" i="1"/>
  <c r="B30" i="1"/>
  <c r="B10" i="1"/>
</calcChain>
</file>

<file path=xl/sharedStrings.xml><?xml version="1.0" encoding="utf-8"?>
<sst xmlns="http://schemas.openxmlformats.org/spreadsheetml/2006/main" count="2604" uniqueCount="404">
  <si>
    <t>Receipts:</t>
  </si>
  <si>
    <t>Amount</t>
  </si>
  <si>
    <t>Fund</t>
  </si>
  <si>
    <t>General</t>
  </si>
  <si>
    <t>Payments:</t>
  </si>
  <si>
    <t>Clerk wages</t>
  </si>
  <si>
    <t>Clerk expenses</t>
  </si>
  <si>
    <t>Clerk office allowance</t>
  </si>
  <si>
    <t xml:space="preserve">General </t>
  </si>
  <si>
    <t>K Aldridge - reimburse March zoom</t>
  </si>
  <si>
    <t>Current Account:</t>
  </si>
  <si>
    <t>Deposit Account:</t>
  </si>
  <si>
    <t xml:space="preserve">TOTAL: </t>
  </si>
  <si>
    <t>Skipton Building Society</t>
  </si>
  <si>
    <t xml:space="preserve">Current Balance:  </t>
  </si>
  <si>
    <t>P3</t>
  </si>
  <si>
    <t>Legal Fees</t>
  </si>
  <si>
    <t>Sherford 106 Contribution to Brixton Parish Council</t>
  </si>
  <si>
    <t xml:space="preserve">Brixstix funds </t>
  </si>
  <si>
    <t>Refurbishment of Owl seat</t>
  </si>
  <si>
    <t>WW1 Exhibition</t>
  </si>
  <si>
    <t>Plastic Event - Comm Together Fund</t>
  </si>
  <si>
    <t>Cofflete Creek (s106 funds)</t>
  </si>
  <si>
    <t>Yealm Community Energy - 2019 grant for street cleaning equipment</t>
  </si>
  <si>
    <t>Yealm Community Energy - 2020 grant (Bee Friendly)</t>
  </si>
  <si>
    <t>Total of Fund allocated</t>
  </si>
  <si>
    <t>Cllr M Wills (Vice Chair)</t>
  </si>
  <si>
    <t>Notes per finance statement</t>
  </si>
  <si>
    <t>Plastic Event - Community Together Funding will be claimed for the event</t>
  </si>
  <si>
    <t xml:space="preserve">Cofflete - VAT to be claimed end of March </t>
  </si>
  <si>
    <t>Yealm Energy Community Energy - 2020 grant - monies will be claimed</t>
  </si>
  <si>
    <t>Finance Report approved 27th April 2022</t>
  </si>
  <si>
    <t>YCE 2020 Grant</t>
  </si>
  <si>
    <t>Precept - 1st Installment</t>
  </si>
  <si>
    <t>P3 grant</t>
  </si>
  <si>
    <t>YPC - Silverbridge Way additional work</t>
  </si>
  <si>
    <t>St Mary's *</t>
  </si>
  <si>
    <t>DALC - Cllr Hitchins training course **</t>
  </si>
  <si>
    <t xml:space="preserve">** Responding to planning applications  webinar </t>
  </si>
  <si>
    <t>* Reissue of lost cheque (original stopped)</t>
  </si>
  <si>
    <t>H Deas - reimburse CEP purchases</t>
  </si>
  <si>
    <t>CEP Grant</t>
  </si>
  <si>
    <t>K Aldridge - reimburse CEP purchases</t>
  </si>
  <si>
    <t>E Hitchins - mileage Totnes SHDC DMC</t>
  </si>
  <si>
    <t xml:space="preserve"> J Robertson reimburse purchase of adjustable aprons</t>
  </si>
  <si>
    <t>SHDC - Trees for Bees Grant</t>
  </si>
  <si>
    <t>Trees for Bees</t>
  </si>
  <si>
    <t>Feoffee Trust - contribution for planters on The Green</t>
  </si>
  <si>
    <t>Composters - constibution for planters on The Green</t>
  </si>
  <si>
    <t>19th April 2022</t>
  </si>
  <si>
    <t>Statement  balance at 20th March 2022</t>
  </si>
  <si>
    <t>P Harvey - April grounds maintenance</t>
  </si>
  <si>
    <t>Community Emergency Plan Grant</t>
  </si>
  <si>
    <t xml:space="preserve">Trees for Bees - funding of £1000 rec'd is incorrect - should only be £500 SHDC will be claiming this back </t>
  </si>
  <si>
    <t>Monthly Finance Report Financial 2022/2023</t>
  </si>
  <si>
    <t>J Robertson reimburse purchase of adjustable aprons (2nd)</t>
  </si>
  <si>
    <t>K Aldridge - reimburse May zoom</t>
  </si>
  <si>
    <t>SHDC (return of Trees for Bees Grant) *</t>
  </si>
  <si>
    <t>K Aldridge reimburse invoice Printing Press (Jubilee Fliers)</t>
  </si>
  <si>
    <t>E Arran reimburse village green expenses</t>
  </si>
  <si>
    <t>Peter Vassallo - internal audit 2021 / 2022</t>
  </si>
  <si>
    <t>Vision ICT - hosted email accounts</t>
  </si>
  <si>
    <t xml:space="preserve">S Deeney - reimburse Plant Identifier subscription </t>
  </si>
  <si>
    <t>J Eccles - reimburse expenses Queen's Jubilee - wood treatment posters</t>
  </si>
  <si>
    <t>K Aldridge - reimburse Queen's Green Canopy Plaque with stakes</t>
  </si>
  <si>
    <t>DALC membership 2022 / 2023</t>
  </si>
  <si>
    <t>Clerk</t>
  </si>
  <si>
    <t>Clerk Expenses</t>
  </si>
  <si>
    <t xml:space="preserve">Clerk Salary </t>
  </si>
  <si>
    <t>Clerk Office Allowance</t>
  </si>
  <si>
    <t>Clerk Training</t>
  </si>
  <si>
    <t xml:space="preserve">Councillor </t>
  </si>
  <si>
    <t>Councillor Expenses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</si>
  <si>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</si>
  <si>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</si>
  <si>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</si>
  <si>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</si>
  <si>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</si>
  <si>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</si>
  <si>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</si>
  <si>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</si>
  <si>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Room Hire</t>
  </si>
  <si>
    <t>S137</t>
  </si>
  <si>
    <t>SHDC Payroll</t>
  </si>
  <si>
    <t>SHDC Elections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</si>
  <si>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</si>
  <si>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</si>
  <si>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</si>
  <si>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</si>
  <si>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</si>
  <si>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</si>
  <si>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Cncl Voluntary Services</t>
  </si>
  <si>
    <t>Samaritans</t>
  </si>
  <si>
    <t>Citizens Advice South Hams</t>
  </si>
  <si>
    <t>Ivybridge Ring n Ride</t>
  </si>
  <si>
    <t>Brixton / Yealmpton Youth / Scouts</t>
  </si>
  <si>
    <t>Brixton / Yealmpton Brownies / Rainbows</t>
  </si>
  <si>
    <t>Elburton Brownies / Guides</t>
  </si>
  <si>
    <t>RBL - Parish Wreath</t>
  </si>
  <si>
    <t>Dementia Friendly Parishes</t>
  </si>
  <si>
    <t>Yealmpton &amp; Brixton Community Volunteers</t>
  </si>
  <si>
    <t>St Mary's - 6 x year group awards</t>
  </si>
  <si>
    <t>Chairman's Allowance</t>
  </si>
  <si>
    <t>Technology</t>
  </si>
  <si>
    <t>App Fees</t>
  </si>
  <si>
    <t>BPC Website</t>
  </si>
  <si>
    <t>BPC email addresses</t>
  </si>
  <si>
    <t xml:space="preserve">Zoom </t>
  </si>
  <si>
    <t>New village website</t>
  </si>
  <si>
    <t>Set up village website</t>
  </si>
  <si>
    <t>Hosting Fee / Domain name x 2</t>
  </si>
  <si>
    <t>Maintenance / Amenity Work</t>
  </si>
  <si>
    <t>Contractor Silverbridge Way Footpath</t>
  </si>
  <si>
    <t>Silverbridge Way (additional work)</t>
  </si>
  <si>
    <t>Contractor for grass</t>
  </si>
  <si>
    <t xml:space="preserve">General maintenance </t>
  </si>
  <si>
    <t>Maintain The Green</t>
  </si>
  <si>
    <t>Highway Signs</t>
  </si>
  <si>
    <t>Highway Repairs</t>
  </si>
  <si>
    <t>Drainage Works</t>
  </si>
  <si>
    <t>Salt / Sand for Emergency use</t>
  </si>
  <si>
    <t>Printing</t>
  </si>
  <si>
    <t>Parish Publicity &amp; Newsletter</t>
  </si>
  <si>
    <t>BPC Projects</t>
  </si>
  <si>
    <t>Brixton Parish Environment Working Group</t>
  </si>
  <si>
    <t>Bee Friendly (YCE Grant)</t>
  </si>
  <si>
    <t>Chapter 8 Training</t>
  </si>
  <si>
    <t>FP 26 (s106 funding)</t>
  </si>
  <si>
    <t>Highways - Shed</t>
  </si>
  <si>
    <t>Community Emergency Plan</t>
  </si>
  <si>
    <t>Local Council Award Scheme</t>
  </si>
  <si>
    <t>P3 Grant for strimmer</t>
  </si>
  <si>
    <t>Additonal footpath work</t>
  </si>
  <si>
    <t>Neigh / Sport &amp; Rec Plan Room Hire</t>
  </si>
  <si>
    <t>Telephone Boxes / Defibrilators</t>
  </si>
  <si>
    <t>Land at Cofflete</t>
  </si>
  <si>
    <t>Land at Cofflee (s106 funding)</t>
  </si>
  <si>
    <t>Queen's Platinum Jubilee</t>
  </si>
  <si>
    <t xml:space="preserve">Sherford </t>
  </si>
  <si>
    <t>Street Cleaning Equip (YCE Grant)</t>
  </si>
  <si>
    <t>VAS</t>
  </si>
  <si>
    <t>Village Improvements</t>
  </si>
  <si>
    <t>Village Noticeboard</t>
  </si>
  <si>
    <t>RECEIPTS</t>
  </si>
  <si>
    <t>Bus Shelters Contribution</t>
  </si>
  <si>
    <t xml:space="preserve">DCC Grass Cutting </t>
  </si>
  <si>
    <t>Grants/Donations</t>
  </si>
  <si>
    <t>Interst Skipton</t>
  </si>
  <si>
    <t>Interest (Deposit Account)</t>
  </si>
  <si>
    <t>Locality Payment</t>
  </si>
  <si>
    <t>Miscellaneous</t>
  </si>
  <si>
    <t>Neighbourhood Plan</t>
  </si>
  <si>
    <t>Sherford 106 (Brixstix)</t>
  </si>
  <si>
    <t>VAT Repayment</t>
  </si>
  <si>
    <t>Brixton 1908-2018</t>
  </si>
  <si>
    <t>BrixtonDevon Website</t>
  </si>
  <si>
    <t>s106 re FP26 restoration of stone wall</t>
  </si>
  <si>
    <t>s106 re Cofflete</t>
  </si>
  <si>
    <t>Yealmpton Silverbridge Way Contrib</t>
  </si>
  <si>
    <t>Sub Total</t>
  </si>
  <si>
    <t xml:space="preserve">Add </t>
  </si>
  <si>
    <t>Precept</t>
  </si>
  <si>
    <t>Precept (2nd installment)</t>
  </si>
  <si>
    <t>Transfer to Lloyds</t>
  </si>
  <si>
    <t>Transfer to Skipton</t>
  </si>
  <si>
    <t>Total Receipts</t>
  </si>
  <si>
    <t>PAYMENTS</t>
  </si>
  <si>
    <t>25th May 2022</t>
  </si>
  <si>
    <t>Annual budget</t>
  </si>
  <si>
    <t>Current Acc:</t>
  </si>
  <si>
    <t>Less chqs o/s</t>
  </si>
  <si>
    <t>Add pymts</t>
  </si>
  <si>
    <t>Deposit Acc:</t>
  </si>
  <si>
    <t>Skipton</t>
  </si>
  <si>
    <t>Bal end March</t>
  </si>
  <si>
    <t>BANK TOTAL</t>
  </si>
  <si>
    <t xml:space="preserve">Bal C/F </t>
  </si>
  <si>
    <t>ADD</t>
  </si>
  <si>
    <t>less transfer</t>
  </si>
  <si>
    <t>MINUS</t>
  </si>
  <si>
    <t>Total Payments</t>
  </si>
  <si>
    <t xml:space="preserve">TOTAL </t>
  </si>
  <si>
    <t>BALANCED</t>
  </si>
  <si>
    <t>Cheques written this month</t>
  </si>
  <si>
    <t>The Green - Planters</t>
  </si>
  <si>
    <t xml:space="preserve">St Marys Lighting </t>
  </si>
  <si>
    <t>Community Emergency Plan  (DCC Grant)</t>
  </si>
  <si>
    <t>Total</t>
  </si>
  <si>
    <t>Trees for Bees Grant (return of overpayment)</t>
  </si>
  <si>
    <t>Fill replacement tubs for The Green</t>
  </si>
  <si>
    <t xml:space="preserve">  </t>
  </si>
  <si>
    <t>Cheques not cashed</t>
  </si>
  <si>
    <t xml:space="preserve">Payments not showing </t>
  </si>
  <si>
    <t>YPC</t>
  </si>
  <si>
    <t>M Pope reimburse material for Bee Friendly Signs</t>
  </si>
  <si>
    <t>Brixton Feoffee Trust - Queen's Jubilee (prizes )</t>
  </si>
  <si>
    <t>Vat refund (October 21 - March 2022</t>
  </si>
  <si>
    <t>* Trees for Bees - amount of £1000 rec'd is incorrect - £500 being returned to SHDC</t>
  </si>
  <si>
    <t>Platinum Jubilee</t>
  </si>
  <si>
    <t>19th May 2022</t>
  </si>
  <si>
    <t>P Harvey - May Grounds maintenance</t>
  </si>
  <si>
    <t>Cllr E Hitchins (Chair) - Finance Report approved 25th May 2022</t>
  </si>
  <si>
    <t>K Aldridge - reimburse June zoom</t>
  </si>
  <si>
    <t>P Harvey - June Grounds maintenance</t>
  </si>
  <si>
    <t>DALC - Being a Good Councillor course</t>
  </si>
  <si>
    <t>HMRC</t>
  </si>
  <si>
    <t>Community First Trading Limited (BPC Insurance)</t>
  </si>
  <si>
    <t>E Hitchins - reimburse expenses Queen's Platinum Jubilee</t>
  </si>
  <si>
    <t>OTM Service Ltd (Carrollsland signage)</t>
  </si>
  <si>
    <t>K Aldridge - reimburse data protection fee to ICO</t>
  </si>
  <si>
    <t>K Aldridge - reimburse programmes for Tree Dedication (Jubilee)</t>
  </si>
  <si>
    <t>M Wills - reimburse encapsulating art work (Jubilee)</t>
  </si>
  <si>
    <t>17th June 2022</t>
  </si>
  <si>
    <t>S Nix - mileage attending DALC course</t>
  </si>
  <si>
    <t xml:space="preserve">29th June </t>
  </si>
  <si>
    <t>Landscape Construction &amp; Design - Silverbridge Way clearance</t>
  </si>
  <si>
    <t>Landscape Construction &amp; Design - works on FP 30/31 clearing fallen trees</t>
  </si>
  <si>
    <t>Brixton Community Assocation - Room Hire</t>
  </si>
  <si>
    <t>Cllr T Clegg - Finance Report approved 29th June 2022</t>
  </si>
  <si>
    <t>DALC - Copy of Good Cllr Guide</t>
  </si>
  <si>
    <t>J Parish - expenses (mileage) Totnes / Thurlestone</t>
  </si>
  <si>
    <t>Vision ICT - website hosting /support</t>
  </si>
  <si>
    <t>K Aldridge - reimburse July zoom</t>
  </si>
  <si>
    <t>P Harvey - July Grounds maintenance</t>
  </si>
  <si>
    <t xml:space="preserve">Cheques issued this month </t>
  </si>
  <si>
    <t>20th July 2022</t>
  </si>
  <si>
    <t>SHDC - Production of interpretation board Cofflette</t>
  </si>
  <si>
    <t>Community Amenity Space (Cofflete) Comm Together Fund</t>
  </si>
  <si>
    <t xml:space="preserve">Community Amenity Space (Cofflete) Comm Together Fund will be claimed </t>
  </si>
  <si>
    <t>Comm Tog Fund - Cofflete</t>
  </si>
  <si>
    <t>Land at Cofflette (Comm Together Fund)</t>
  </si>
  <si>
    <t>E Hitchins - reimburse 6 x vouchers + cards - St Marys School</t>
  </si>
  <si>
    <t>Cllr M Wills - Finance Report approved 20th July 2022</t>
  </si>
  <si>
    <t>27th July 2022</t>
  </si>
  <si>
    <t>19th July 2022</t>
  </si>
  <si>
    <t>K Aldridge - reimburse August zoom</t>
  </si>
  <si>
    <t>OTM Services Ltd (Silverbridge  Way signs)</t>
  </si>
  <si>
    <t>P Harvey - August grounds maintenance</t>
  </si>
  <si>
    <t>Cllr E Hitchins - Finance Report approved via email 26th August 2022</t>
  </si>
  <si>
    <t>P Harvey - September grounds maintenance</t>
  </si>
  <si>
    <t>K Aldridge - reimburse September zoom</t>
  </si>
  <si>
    <t>28th September 2022</t>
  </si>
  <si>
    <t>Yealm Community Energy - Grant for street cleaning equipment</t>
  </si>
  <si>
    <t>Yealm Community Energy - 2021 Grant (Bee Friendly Group)</t>
  </si>
  <si>
    <t>Plastic Event - Community Together Fund</t>
  </si>
  <si>
    <t>Yealm Community Energy - 2022 Grant (Bee Wild)</t>
  </si>
  <si>
    <t>YCE Grant 2022 - Bee Wild Group</t>
  </si>
  <si>
    <t xml:space="preserve">YCE 2022 Grant </t>
  </si>
  <si>
    <t>The Big Green Week Grant</t>
  </si>
  <si>
    <t>WWI History Group</t>
  </si>
  <si>
    <t>WWI Exhibition</t>
  </si>
  <si>
    <t>J Parish reimburse expenses re strimmer</t>
  </si>
  <si>
    <t>J Parish reimburse mileage re strimmer course</t>
  </si>
  <si>
    <t>CTF re Cofflete</t>
  </si>
  <si>
    <t>Brixton History Group</t>
  </si>
  <si>
    <t>Earthwrights - Repairs to Owl Seat (work completed March 2021)</t>
  </si>
  <si>
    <t>Refurb Owl Seat</t>
  </si>
  <si>
    <t>EM Supplies</t>
  </si>
  <si>
    <t>In-Situ Europe Ltd</t>
  </si>
  <si>
    <t>Westcountry Rivers Trust</t>
  </si>
  <si>
    <t>CEP</t>
  </si>
  <si>
    <t>SHDC Precept (2nd Installment)</t>
  </si>
  <si>
    <t>Devon Comm Together Grant - Community Emergency Plan</t>
  </si>
  <si>
    <t>16th September 2022</t>
  </si>
  <si>
    <t>HMRC (Quarter 2)</t>
  </si>
  <si>
    <t>Big Green Week</t>
  </si>
  <si>
    <t>River Yealm Water Quality Working Group (set up cost)</t>
  </si>
  <si>
    <t>River Yealm Water Quality Working Group (annual cost 2022)</t>
  </si>
  <si>
    <t>RYWQ (set up)</t>
  </si>
  <si>
    <t>RYWQ (annual 2022)</t>
  </si>
  <si>
    <t>K Aldridge - Administration BrixtonDevon website Jan-June 2022</t>
  </si>
  <si>
    <t>J Parsih reimburse expenses re installation Interpretation Board</t>
  </si>
  <si>
    <t>River Yealm Water Quality Working Group (set up)</t>
  </si>
  <si>
    <t>River Yealm Water Quality Working Group (annual 2022)</t>
  </si>
  <si>
    <t>Earthwrights - Invoice received regarding Owl Seat (works completed March 2021</t>
  </si>
  <si>
    <t xml:space="preserve"> (Minutes Oct 2020, Nov 2020 and Dec 2020 confirm the approval of above works)</t>
  </si>
  <si>
    <t>EM Supplies / In Situ Europe and WRT - set up purchases on behalf of River Yealm Water Quality Group</t>
  </si>
  <si>
    <t xml:space="preserve">Parish Councils around the Yealm who attend the RYWQWG have agreed contribution to the above </t>
  </si>
  <si>
    <t>purchases and have been invoiced by BPC for payments of £1058.00 for set up and £110 annual cost</t>
  </si>
  <si>
    <t>Yealm Energy Community Energy - 2021 grant - monies have been claimed and being processed</t>
  </si>
  <si>
    <t>Cllr M Wills</t>
  </si>
  <si>
    <t>Finance report approved 28th September 2022</t>
  </si>
  <si>
    <t>H Deas reimburse CEP expenses (duplicate chq issued - ref 2073)</t>
  </si>
  <si>
    <t>YCE Grant 2022 (Bee Wild)</t>
  </si>
  <si>
    <t>Owl Seat Refurb</t>
  </si>
  <si>
    <t>River Yealm Water Quality (set up)</t>
  </si>
  <si>
    <t>River Yealm Water Quality (annual)</t>
  </si>
  <si>
    <t>The Great Big Green Week</t>
  </si>
  <si>
    <t>River Yealm Water Quality (annual 2022)</t>
  </si>
  <si>
    <t>chq lost duplicate issued</t>
  </si>
  <si>
    <t>(no chqs issued for RYWQWG - monies moved to ring fenced accounts below)</t>
  </si>
  <si>
    <t xml:space="preserve"> </t>
  </si>
  <si>
    <t xml:space="preserve">The Great Big Green Week </t>
  </si>
  <si>
    <t>E Hitchins reimburse expenses The Great Big Green Week</t>
  </si>
  <si>
    <t>Great Big Green Wk</t>
  </si>
  <si>
    <t>Yealmpton Community Ass - Bird Boxes constructed by Men's Shed</t>
  </si>
  <si>
    <t>P Harvey - October grounds maintenance</t>
  </si>
  <si>
    <t>K Aldridge - reimburse October zoom</t>
  </si>
  <si>
    <t>Cllr E Hitchins</t>
  </si>
  <si>
    <t>Finance report approved 2nd November 2022</t>
  </si>
  <si>
    <t>PKF Littlejohn (external audit 2021 / 2022)</t>
  </si>
  <si>
    <t>J Robertson reimburse mileage P3 meeting</t>
  </si>
  <si>
    <t>Great Big Green Week</t>
  </si>
  <si>
    <t>WesternWeb - annual renewal for brixtondevon.co.uk</t>
  </si>
  <si>
    <t>K Aldridge reimburse purchase of Victorian Lantern</t>
  </si>
  <si>
    <t>K Aldridge reimburse purchase 4 x plaques for planters</t>
  </si>
  <si>
    <t>E Arran reimburse purchase of plants for planters</t>
  </si>
  <si>
    <t>Yealmpton PC (share - purchase of equipment)</t>
  </si>
  <si>
    <t>RYWQWG</t>
  </si>
  <si>
    <t>Cornwood parishioner (share - purchase of equipment)</t>
  </si>
  <si>
    <t>K Aldridge reimburse purchase of Falmouth Bench</t>
  </si>
  <si>
    <t>Comm Tog Funding</t>
  </si>
  <si>
    <t>A E Kay reimburse purchase of RBL Poppy Wreath</t>
  </si>
  <si>
    <t>J Robertson reimburse expenses incurred during Great Big Green Week</t>
  </si>
  <si>
    <t>Yealm Community Energy</t>
  </si>
  <si>
    <t>YCE 2021 Grant</t>
  </si>
  <si>
    <t>Wembury PC (share - purchase of equipment)</t>
  </si>
  <si>
    <t>Brixton Feoffee Trust (share BrixtonDevon website)</t>
  </si>
  <si>
    <t>Newton &amp; Noss PC (share - purchase of equipment)</t>
  </si>
  <si>
    <t>Sparkwell PC (share - purchase of equipment)</t>
  </si>
  <si>
    <t>South Dartmoor Community Energy (100 x thermometers)</t>
  </si>
  <si>
    <t>1st November 2022</t>
  </si>
  <si>
    <t>19th October 2022</t>
  </si>
  <si>
    <t>Payments not received to bank</t>
  </si>
  <si>
    <t>YCE Grant 2021 (Bee Wild)</t>
  </si>
  <si>
    <t>Victorian Lamppost</t>
  </si>
  <si>
    <t>K Aldridge - reimburse November zoom</t>
  </si>
  <si>
    <t>Brixton Community Assoc (contrib to BrixtonDevon hosting)</t>
  </si>
  <si>
    <t>SHDC Grass Cutting contribution</t>
  </si>
  <si>
    <t>SHDC Sustainable Community Climate Change Locality Fund</t>
  </si>
  <si>
    <t>YCE Grant 2021</t>
  </si>
  <si>
    <t>E Hitchins (reimburse  - tree guards / tree walk expenses)</t>
  </si>
  <si>
    <t>Green Fund</t>
  </si>
  <si>
    <t>DALC - for a copy of Being a Good Councillor Guide</t>
  </si>
  <si>
    <t>VAT Refund (April-end Sept)</t>
  </si>
  <si>
    <t>YEM (share purchase of equipment)</t>
  </si>
  <si>
    <t>18th November 2022</t>
  </si>
  <si>
    <t>Parish Councils around the Yealm who attend the RYWQWG have agreed contribution to</t>
  </si>
  <si>
    <t>VAT has been reclaimed for these purchases</t>
  </si>
  <si>
    <t>Finance report approved 30th November 2022</t>
  </si>
  <si>
    <t>Vice Chair - Cllr M Wills</t>
  </si>
  <si>
    <t>30th November 2022</t>
  </si>
  <si>
    <t>SHDC - for Green Fund</t>
  </si>
  <si>
    <t>K Aldridge - reimburse December zoom</t>
  </si>
  <si>
    <t>Finance report approved via email 14th December 2022</t>
  </si>
  <si>
    <t>SLCC - 2023 membership subscription</t>
  </si>
  <si>
    <t>Landscape Construction &amp; Design - Silverbridge Clearance</t>
  </si>
  <si>
    <t>Ivybridge &amp; District Community Transport (Ring&amp;Ride)</t>
  </si>
  <si>
    <t>South Hams CVS</t>
  </si>
  <si>
    <t xml:space="preserve">Citizens Advice South Hams </t>
  </si>
  <si>
    <t>Dementia Friendly Parishes Around The Yealm</t>
  </si>
  <si>
    <t>Brixton Scout Group</t>
  </si>
  <si>
    <t>1st Yealm Brownies / Rainbows</t>
  </si>
  <si>
    <t xml:space="preserve">St Mary's </t>
  </si>
  <si>
    <t>Yealmpton &amp; Brixton Community Friendship Project</t>
  </si>
  <si>
    <t>E Hitchins reimburse payment Printing Press (Cost of Living)</t>
  </si>
  <si>
    <t xml:space="preserve">HMRC </t>
  </si>
  <si>
    <t>VAT has been reclaimed for these purchases and there is now a nil balance</t>
  </si>
  <si>
    <t>19th December 2022</t>
  </si>
  <si>
    <t>Cost of Living Crisis</t>
  </si>
  <si>
    <t>K Aldridge - reimburse January zoom</t>
  </si>
  <si>
    <t>Yealmpton Parish Council - Silverbridge Way contribution</t>
  </si>
  <si>
    <t>E Hitchins - reimburse Chairman's allowance</t>
  </si>
  <si>
    <t>Cost of Living Crisis (Christmas Collection)</t>
  </si>
  <si>
    <t>Cost of Living</t>
  </si>
  <si>
    <t>Rev T Filtness - reimburse expenses incurred</t>
  </si>
  <si>
    <t>Vision ICT - 3 hosted emails accounts</t>
  </si>
  <si>
    <t>Cost of Living Crisis (Feoffee Trust)</t>
  </si>
  <si>
    <t>Finance report approved 25th January 2023</t>
  </si>
  <si>
    <t xml:space="preserve">Cost of Living </t>
  </si>
  <si>
    <t>Cost of Living Crisis Grant - SHDC</t>
  </si>
  <si>
    <t>2162 reissued as 2168</t>
  </si>
  <si>
    <t>2146 reissued as 2167</t>
  </si>
  <si>
    <t>2159 reissued as 2169</t>
  </si>
  <si>
    <t>19th January 2023</t>
  </si>
  <si>
    <t>26th January 2023</t>
  </si>
  <si>
    <t xml:space="preserve">Payment not showing </t>
  </si>
  <si>
    <t>YPC - Silverbridge Way</t>
  </si>
  <si>
    <t xml:space="preserve">Clerk expenses </t>
  </si>
  <si>
    <t>Additional Clerk expenses (purchase of BPC printer)</t>
  </si>
  <si>
    <t xml:space="preserve">E Hitchins reimburse expenses </t>
  </si>
  <si>
    <t>YCE Grant Street Sweeping</t>
  </si>
  <si>
    <t>Rev T Filtness reimburse expenses incurred</t>
  </si>
  <si>
    <t>Brixton Community Assoc - Room Hire July 22 - Mar 23)</t>
  </si>
  <si>
    <t>K Aldridge - BrixtonDevon website (July -Dec 2022)</t>
  </si>
  <si>
    <t>K Aldridge - reimburse February zoom</t>
  </si>
  <si>
    <t>27th February 2023</t>
  </si>
  <si>
    <t>17th March 2023</t>
  </si>
  <si>
    <t>SHDC  - Locality funding</t>
  </si>
  <si>
    <t>SHDC - Locality funding</t>
  </si>
  <si>
    <t>Defibrilator</t>
  </si>
  <si>
    <t>E Hitchins - mileage Sustainable South Hams</t>
  </si>
  <si>
    <t>HMRC - Quarter 4</t>
  </si>
  <si>
    <t>E Hitchins - general expenses incurred</t>
  </si>
  <si>
    <t>Locality Funding</t>
  </si>
  <si>
    <t>Locality Fund</t>
  </si>
  <si>
    <t>Locality Funding - Defibrillator</t>
  </si>
  <si>
    <t>Finance report approved 29th March 2023</t>
  </si>
  <si>
    <t>K Aldridge - reimburse zoom March</t>
  </si>
  <si>
    <t>SHDC - Payroll 2022 / 2023 (via direct debit)</t>
  </si>
  <si>
    <t>DD</t>
  </si>
  <si>
    <t>Brixstix Litter Bin Installation</t>
  </si>
  <si>
    <t>End of March 2023 reconcilation</t>
  </si>
  <si>
    <t>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</si>
</sst>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8.5"/>
      <color theme="1"/>
      <name val="Arial"/>
      <family val="2"/>
    </font>
    <font>
      <b/>
      <u/>
      <sz val="8.5"/>
      <color theme="1"/>
      <name val="Arial"/>
      <family val="2"/>
    </font>
    <font>
      <sz val="8.5"/>
      <color theme="1"/>
      <name val="Arial"/>
      <family val="2"/>
    </font>
    <font>
      <sz val="8.5"/>
      <color rgb="FF00B050"/>
      <name val="Arial"/>
      <family val="2"/>
    </font>
    <font>
      <b/>
      <sz val="8.5"/>
      <color rgb="FF7030A0"/>
      <name val="Arial"/>
      <family val="2"/>
    </font>
    <font>
      <b/>
      <sz val="8.5"/>
      <color rgb="FF7030A0"/>
      <name val="Calibri"/>
      <family val="2"/>
      <scheme val="minor"/>
    </font>
    <font>
      <sz val="8.5"/>
      <name val="Arial"/>
      <family val="2"/>
    </font>
    <font>
      <b/>
      <sz val="8"/>
      <color theme="1"/>
      <name val="Arial"/>
      <family val="2"/>
    </font>
    <font>
      <sz val="8"/>
      <color theme="4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color theme="9"/>
      <name val="Calibri"/>
      <family val="2"/>
      <scheme val="minor"/>
    </font>
    <font>
      <sz val="8.5"/>
      <color rgb="FF7030A0"/>
      <name val="Calibri"/>
      <family val="2"/>
      <scheme val="minor"/>
    </font>
    <font>
      <sz val="8.5"/>
      <color rgb="FF7030A0"/>
      <name val="Arial"/>
      <family val="2"/>
    </font>
    <font>
      <sz val="8.5"/>
      <color theme="1"/>
      <name val="Aeri"/>
    </font>
    <font>
      <sz val="8.5"/>
      <color theme="1"/>
      <name val="Calibri"/>
      <family val="2"/>
      <scheme val="minor"/>
    </font>
    <font>
      <b/>
      <sz val="8.6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8.5"/>
      <name val="Calibri"/>
      <family val="2"/>
      <scheme val="minor"/>
    </font>
    <font>
      <b/>
      <u/>
      <sz val="8"/>
      <color theme="1"/>
      <name val="Arial"/>
      <family val="2"/>
    </font>
    <font>
      <b/>
      <sz val="8"/>
      <color rgb="FF7030A0"/>
      <name val="Arial"/>
      <family val="2"/>
    </font>
    <font>
      <b/>
      <sz val="8"/>
      <color rgb="FF7030A0"/>
      <name val="Calibri"/>
      <family val="2"/>
      <scheme val="minor"/>
    </font>
    <font>
      <sz val="8"/>
      <name val="Arial"/>
      <family val="2"/>
    </font>
    <font>
      <sz val="8"/>
      <color theme="9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rgb="FF7030A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/>
    <xf numFmtId="164" fontId="0" fillId="0" borderId="0" xfId="0" applyNumberFormat="1"/>
    <xf numFmtId="17" fontId="3" fillId="0" borderId="0" xfId="0" applyNumberFormat="1" applyFont="1" applyAlignment="1">
      <alignment horizontal="right" wrapText="1"/>
    </xf>
    <xf numFmtId="0" fontId="3" fillId="0" borderId="1" xfId="0" applyFont="1" applyBorder="1"/>
    <xf numFmtId="164" fontId="3" fillId="0" borderId="2" xfId="0" applyNumberFormat="1" applyFont="1" applyBorder="1"/>
    <xf numFmtId="0" fontId="3" fillId="0" borderId="3" xfId="0" applyFont="1" applyBorder="1"/>
    <xf numFmtId="0" fontId="0" fillId="0" borderId="4" xfId="0" applyBorder="1"/>
    <xf numFmtId="164" fontId="0" fillId="0" borderId="5" xfId="0" applyNumberFormat="1" applyBorder="1"/>
    <xf numFmtId="0" fontId="0" fillId="0" borderId="2" xfId="0" applyBorder="1"/>
    <xf numFmtId="0" fontId="0" fillId="0" borderId="6" xfId="0" applyBorder="1" applyAlignment="1">
      <alignment horizontal="right"/>
    </xf>
    <xf numFmtId="164" fontId="3" fillId="0" borderId="5" xfId="0" applyNumberFormat="1" applyFont="1" applyBorder="1"/>
    <xf numFmtId="0" fontId="3" fillId="0" borderId="7" xfId="0" applyFont="1" applyBorder="1" applyAlignment="1">
      <alignment horizontal="right"/>
    </xf>
    <xf numFmtId="164" fontId="3" fillId="0" borderId="0" xfId="0" applyNumberFormat="1" applyFont="1"/>
    <xf numFmtId="44" fontId="0" fillId="0" borderId="2" xfId="1" applyFont="1" applyBorder="1"/>
    <xf numFmtId="44" fontId="0" fillId="0" borderId="8" xfId="1" applyFont="1" applyBorder="1"/>
    <xf numFmtId="165" fontId="0" fillId="2" borderId="8" xfId="1" applyNumberFormat="1" applyFont="1" applyFill="1" applyBorder="1"/>
    <xf numFmtId="0" fontId="0" fillId="0" borderId="8" xfId="0" applyBorder="1"/>
    <xf numFmtId="165" fontId="3" fillId="2" borderId="8" xfId="1" applyNumberFormat="1" applyFont="1" applyFill="1" applyBorder="1"/>
    <xf numFmtId="0" fontId="3" fillId="0" borderId="9" xfId="0" applyFont="1" applyBorder="1" applyAlignment="1">
      <alignment wrapText="1"/>
    </xf>
    <xf numFmtId="165" fontId="3" fillId="0" borderId="8" xfId="1" applyNumberFormat="1" applyFont="1" applyBorder="1"/>
    <xf numFmtId="0" fontId="3" fillId="0" borderId="10" xfId="0" applyFont="1" applyBorder="1"/>
    <xf numFmtId="0" fontId="0" fillId="0" borderId="0" xfId="0" applyAlignment="1">
      <alignment horizontal="right"/>
    </xf>
    <xf numFmtId="0" fontId="3" fillId="0" borderId="12" xfId="0" applyFont="1" applyBorder="1"/>
    <xf numFmtId="0" fontId="3" fillId="0" borderId="9" xfId="0" applyFont="1" applyBorder="1" applyAlignment="1">
      <alignment horizontal="right"/>
    </xf>
    <xf numFmtId="164" fontId="3" fillId="0" borderId="14" xfId="1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164" fontId="3" fillId="0" borderId="9" xfId="0" applyNumberFormat="1" applyFont="1" applyBorder="1"/>
    <xf numFmtId="0" fontId="3" fillId="0" borderId="0" xfId="0" applyFont="1" applyAlignment="1">
      <alignment horizontal="right"/>
    </xf>
    <xf numFmtId="0" fontId="3" fillId="0" borderId="15" xfId="0" applyFont="1" applyBorder="1"/>
    <xf numFmtId="0" fontId="4" fillId="0" borderId="0" xfId="0" applyFont="1" applyAlignment="1">
      <alignment horizontal="right"/>
    </xf>
    <xf numFmtId="164" fontId="4" fillId="0" borderId="2" xfId="0" applyNumberFormat="1" applyFont="1" applyBorder="1"/>
    <xf numFmtId="164" fontId="0" fillId="0" borderId="2" xfId="0" applyNumberFormat="1" applyBorder="1"/>
    <xf numFmtId="0" fontId="0" fillId="0" borderId="3" xfId="0" applyBorder="1"/>
    <xf numFmtId="8" fontId="0" fillId="0" borderId="2" xfId="0" applyNumberFormat="1" applyBorder="1"/>
    <xf numFmtId="8" fontId="4" fillId="0" borderId="2" xfId="0" applyNumberFormat="1" applyFont="1" applyBorder="1"/>
    <xf numFmtId="164" fontId="4" fillId="0" borderId="0" xfId="0" applyNumberFormat="1" applyFont="1" applyAlignment="1">
      <alignment horizontal="right"/>
    </xf>
    <xf numFmtId="8" fontId="2" fillId="0" borderId="2" xfId="0" applyNumberFormat="1" applyFont="1" applyBorder="1"/>
    <xf numFmtId="0" fontId="3" fillId="0" borderId="16" xfId="0" applyFont="1" applyBorder="1" applyAlignment="1">
      <alignment horizontal="center"/>
    </xf>
    <xf numFmtId="8" fontId="5" fillId="0" borderId="2" xfId="0" applyNumberFormat="1" applyFont="1" applyBorder="1"/>
    <xf numFmtId="0" fontId="3" fillId="0" borderId="0" xfId="0" applyFont="1" applyAlignment="1">
      <alignment horizontal="center"/>
    </xf>
    <xf numFmtId="8" fontId="5" fillId="0" borderId="0" xfId="0" applyNumberFormat="1" applyFont="1"/>
    <xf numFmtId="0" fontId="2" fillId="0" borderId="0" xfId="0" applyFont="1"/>
    <xf numFmtId="164" fontId="0" fillId="0" borderId="3" xfId="0" applyNumberFormat="1" applyBorder="1"/>
    <xf numFmtId="0" fontId="3" fillId="0" borderId="2" xfId="0" applyFont="1" applyBorder="1"/>
    <xf numFmtId="44" fontId="1" fillId="0" borderId="11" xfId="1" applyFont="1" applyBorder="1"/>
    <xf numFmtId="44" fontId="1" fillId="0" borderId="13" xfId="1" applyFont="1" applyBorder="1"/>
    <xf numFmtId="0" fontId="6" fillId="0" borderId="0" xfId="0" applyFont="1"/>
    <xf numFmtId="15" fontId="7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4" fontId="9" fillId="0" borderId="0" xfId="1" applyFont="1"/>
    <xf numFmtId="0" fontId="7" fillId="0" borderId="0" xfId="0" applyFont="1" applyAlignment="1">
      <alignment horizontal="right"/>
    </xf>
    <xf numFmtId="44" fontId="7" fillId="0" borderId="17" xfId="1" applyFont="1" applyBorder="1"/>
    <xf numFmtId="44" fontId="10" fillId="3" borderId="0" xfId="1" applyFont="1" applyFill="1"/>
    <xf numFmtId="44" fontId="10" fillId="3" borderId="17" xfId="1" applyFont="1" applyFill="1" applyBorder="1"/>
    <xf numFmtId="0" fontId="0" fillId="3" borderId="0" xfId="0" applyFill="1"/>
    <xf numFmtId="0" fontId="9" fillId="3" borderId="0" xfId="0" applyFont="1" applyFill="1"/>
    <xf numFmtId="44" fontId="9" fillId="3" borderId="0" xfId="1" applyFont="1" applyFill="1"/>
    <xf numFmtId="16" fontId="7" fillId="0" borderId="18" xfId="0" applyNumberFormat="1" applyFont="1" applyBorder="1"/>
    <xf numFmtId="0" fontId="7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7" fillId="0" borderId="20" xfId="0" applyFont="1" applyBorder="1"/>
    <xf numFmtId="44" fontId="9" fillId="0" borderId="21" xfId="1" applyFont="1" applyBorder="1"/>
    <xf numFmtId="0" fontId="11" fillId="0" borderId="20" xfId="0" applyFont="1" applyBorder="1"/>
    <xf numFmtId="44" fontId="11" fillId="0" borderId="2" xfId="1" applyFont="1" applyBorder="1"/>
    <xf numFmtId="0" fontId="11" fillId="0" borderId="10" xfId="0" applyFont="1" applyBorder="1"/>
    <xf numFmtId="44" fontId="11" fillId="0" borderId="22" xfId="0" applyNumberFormat="1" applyFont="1" applyBorder="1"/>
    <xf numFmtId="0" fontId="12" fillId="0" borderId="20" xfId="0" applyFont="1" applyBorder="1"/>
    <xf numFmtId="0" fontId="0" fillId="0" borderId="20" xfId="0" applyBorder="1"/>
    <xf numFmtId="44" fontId="0" fillId="0" borderId="21" xfId="1" applyFont="1" applyBorder="1"/>
    <xf numFmtId="14" fontId="7" fillId="0" borderId="20" xfId="0" applyNumberFormat="1" applyFont="1" applyBorder="1"/>
    <xf numFmtId="0" fontId="7" fillId="4" borderId="20" xfId="0" applyFont="1" applyFill="1" applyBorder="1"/>
    <xf numFmtId="44" fontId="7" fillId="4" borderId="21" xfId="1" applyFont="1" applyFill="1" applyBorder="1"/>
    <xf numFmtId="0" fontId="13" fillId="0" borderId="23" xfId="0" applyFont="1" applyBorder="1"/>
    <xf numFmtId="0" fontId="13" fillId="0" borderId="0" xfId="0" applyFont="1"/>
    <xf numFmtId="0" fontId="14" fillId="0" borderId="0" xfId="0" applyFont="1"/>
    <xf numFmtId="8" fontId="14" fillId="0" borderId="0" xfId="0" applyNumberFormat="1" applyFont="1"/>
    <xf numFmtId="0" fontId="15" fillId="0" borderId="0" xfId="0" applyFont="1"/>
    <xf numFmtId="44" fontId="15" fillId="0" borderId="0" xfId="0" applyNumberFormat="1" applyFont="1"/>
    <xf numFmtId="0" fontId="16" fillId="0" borderId="0" xfId="0" applyFont="1"/>
    <xf numFmtId="44" fontId="16" fillId="0" borderId="0" xfId="1" applyFont="1"/>
    <xf numFmtId="0" fontId="17" fillId="0" borderId="0" xfId="0" applyFont="1"/>
    <xf numFmtId="44" fontId="17" fillId="0" borderId="17" xfId="0" applyNumberFormat="1" applyFont="1" applyBorder="1"/>
    <xf numFmtId="0" fontId="18" fillId="0" borderId="0" xfId="0" applyFont="1"/>
    <xf numFmtId="44" fontId="18" fillId="0" borderId="0" xfId="0" applyNumberFormat="1" applyFont="1"/>
    <xf numFmtId="0" fontId="14" fillId="4" borderId="0" xfId="0" applyFont="1" applyFill="1"/>
    <xf numFmtId="8" fontId="14" fillId="4" borderId="0" xfId="0" applyNumberFormat="1" applyFont="1" applyFill="1"/>
    <xf numFmtId="0" fontId="19" fillId="0" borderId="0" xfId="0" applyFont="1" applyAlignment="1">
      <alignment horizontal="center"/>
    </xf>
    <xf numFmtId="0" fontId="20" fillId="0" borderId="0" xfId="0" applyFont="1"/>
    <xf numFmtId="44" fontId="20" fillId="0" borderId="0" xfId="1" applyFont="1" applyBorder="1"/>
    <xf numFmtId="44" fontId="20" fillId="0" borderId="0" xfId="1" applyFont="1"/>
    <xf numFmtId="44" fontId="20" fillId="0" borderId="0" xfId="0" applyNumberFormat="1" applyFont="1"/>
    <xf numFmtId="44" fontId="20" fillId="0" borderId="0" xfId="1" applyFont="1" applyFill="1" applyBorder="1"/>
    <xf numFmtId="0" fontId="21" fillId="0" borderId="0" xfId="0" applyFont="1"/>
    <xf numFmtId="44" fontId="12" fillId="0" borderId="17" xfId="0" applyNumberFormat="1" applyFont="1" applyBorder="1"/>
    <xf numFmtId="0" fontId="0" fillId="5" borderId="0" xfId="0" applyFill="1"/>
    <xf numFmtId="0" fontId="22" fillId="3" borderId="0" xfId="0" applyFont="1" applyFill="1"/>
    <xf numFmtId="44" fontId="9" fillId="0" borderId="0" xfId="1" applyFont="1" applyBorder="1"/>
    <xf numFmtId="44" fontId="10" fillId="3" borderId="0" xfId="1" applyFont="1" applyFill="1" applyBorder="1"/>
    <xf numFmtId="44" fontId="7" fillId="0" borderId="0" xfId="1" applyFont="1"/>
    <xf numFmtId="44" fontId="12" fillId="0" borderId="17" xfId="1" applyFont="1" applyBorder="1"/>
    <xf numFmtId="44" fontId="12" fillId="0" borderId="0" xfId="0" applyNumberFormat="1" applyFont="1"/>
    <xf numFmtId="0" fontId="23" fillId="0" borderId="0" xfId="0" applyFont="1"/>
    <xf numFmtId="1" fontId="21" fillId="0" borderId="0" xfId="1" applyNumberFormat="1" applyFont="1"/>
    <xf numFmtId="44" fontId="24" fillId="0" borderId="17" xfId="0" applyNumberFormat="1" applyFont="1" applyBorder="1"/>
    <xf numFmtId="44" fontId="23" fillId="0" borderId="17" xfId="1" applyFont="1" applyBorder="1"/>
    <xf numFmtId="44" fontId="23" fillId="0" borderId="0" xfId="1" applyFont="1" applyBorder="1"/>
    <xf numFmtId="0" fontId="0" fillId="0" borderId="7" xfId="0" applyBorder="1" applyAlignment="1">
      <alignment horizontal="right"/>
    </xf>
    <xf numFmtId="164" fontId="3" fillId="0" borderId="8" xfId="0" applyNumberFormat="1" applyFont="1" applyBorder="1"/>
    <xf numFmtId="0" fontId="0" fillId="0" borderId="7" xfId="0" applyBorder="1" applyAlignment="1">
      <alignment horizontal="left"/>
    </xf>
    <xf numFmtId="164" fontId="0" fillId="0" borderId="24" xfId="0" applyNumberFormat="1" applyBorder="1"/>
    <xf numFmtId="0" fontId="3" fillId="0" borderId="18" xfId="0" applyFont="1" applyBorder="1"/>
    <xf numFmtId="0" fontId="2" fillId="0" borderId="20" xfId="0" applyFont="1" applyBorder="1"/>
    <xf numFmtId="0" fontId="2" fillId="0" borderId="12" xfId="0" applyFont="1" applyBorder="1"/>
    <xf numFmtId="0" fontId="0" fillId="0" borderId="22" xfId="0" applyBorder="1"/>
    <xf numFmtId="164" fontId="3" fillId="0" borderId="19" xfId="0" applyNumberFormat="1" applyFont="1" applyBorder="1"/>
    <xf numFmtId="164" fontId="3" fillId="0" borderId="21" xfId="0" applyNumberFormat="1" applyFont="1" applyBorder="1"/>
    <xf numFmtId="0" fontId="0" fillId="0" borderId="25" xfId="0" applyBorder="1"/>
    <xf numFmtId="165" fontId="0" fillId="2" borderId="2" xfId="1" applyNumberFormat="1" applyFont="1" applyFill="1" applyBorder="1"/>
    <xf numFmtId="165" fontId="1" fillId="0" borderId="2" xfId="1" applyNumberFormat="1" applyFont="1" applyBorder="1"/>
    <xf numFmtId="44" fontId="12" fillId="0" borderId="25" xfId="0" applyNumberFormat="1" applyFont="1" applyBorder="1"/>
    <xf numFmtId="0" fontId="21" fillId="0" borderId="0" xfId="1" applyNumberFormat="1" applyFont="1"/>
    <xf numFmtId="44" fontId="20" fillId="0" borderId="25" xfId="0" applyNumberFormat="1" applyFont="1" applyBorder="1"/>
    <xf numFmtId="0" fontId="0" fillId="0" borderId="16" xfId="0" applyBorder="1"/>
    <xf numFmtId="0" fontId="2" fillId="0" borderId="14" xfId="0" applyFont="1" applyBorder="1"/>
    <xf numFmtId="2" fontId="1" fillId="0" borderId="0" xfId="0" applyNumberFormat="1" applyFont="1"/>
    <xf numFmtId="1" fontId="20" fillId="0" borderId="0" xfId="1" applyNumberFormat="1" applyFont="1"/>
    <xf numFmtId="1" fontId="20" fillId="0" borderId="0" xfId="0" applyNumberFormat="1" applyFont="1"/>
    <xf numFmtId="165" fontId="20" fillId="0" borderId="0" xfId="0" applyNumberFormat="1" applyFont="1"/>
    <xf numFmtId="165" fontId="12" fillId="0" borderId="17" xfId="0" applyNumberFormat="1" applyFont="1" applyBorder="1"/>
    <xf numFmtId="0" fontId="0" fillId="6" borderId="7" xfId="0" applyFill="1" applyBorder="1" applyAlignment="1">
      <alignment horizontal="right"/>
    </xf>
    <xf numFmtId="0" fontId="0" fillId="6" borderId="4" xfId="0" applyFill="1" applyBorder="1"/>
    <xf numFmtId="2" fontId="0" fillId="0" borderId="2" xfId="0" applyNumberFormat="1" applyBorder="1"/>
    <xf numFmtId="2" fontId="0" fillId="0" borderId="8" xfId="0" applyNumberFormat="1" applyBorder="1"/>
    <xf numFmtId="2" fontId="3" fillId="6" borderId="8" xfId="0" applyNumberFormat="1" applyFont="1" applyFill="1" applyBorder="1"/>
    <xf numFmtId="2" fontId="0" fillId="0" borderId="3" xfId="0" applyNumberFormat="1" applyBorder="1"/>
    <xf numFmtId="2" fontId="0" fillId="2" borderId="8" xfId="1" applyNumberFormat="1" applyFont="1" applyFill="1" applyBorder="1"/>
    <xf numFmtId="2" fontId="0" fillId="2" borderId="2" xfId="1" applyNumberFormat="1" applyFont="1" applyFill="1" applyBorder="1"/>
    <xf numFmtId="0" fontId="7" fillId="4" borderId="12" xfId="0" applyFont="1" applyFill="1" applyBorder="1"/>
    <xf numFmtId="44" fontId="7" fillId="4" borderId="22" xfId="1" applyFont="1" applyFill="1" applyBorder="1"/>
    <xf numFmtId="44" fontId="3" fillId="0" borderId="2" xfId="1" applyFont="1" applyBorder="1"/>
    <xf numFmtId="0" fontId="0" fillId="7" borderId="16" xfId="0" applyFill="1" applyBorder="1"/>
    <xf numFmtId="2" fontId="3" fillId="0" borderId="0" xfId="0" applyNumberFormat="1" applyFont="1"/>
    <xf numFmtId="0" fontId="0" fillId="0" borderId="26" xfId="0" applyBorder="1"/>
    <xf numFmtId="0" fontId="3" fillId="0" borderId="9" xfId="0" applyFont="1" applyBorder="1"/>
    <xf numFmtId="0" fontId="3" fillId="0" borderId="14" xfId="0" applyFont="1" applyBorder="1"/>
    <xf numFmtId="44" fontId="1" fillId="0" borderId="9" xfId="1" applyFont="1" applyBorder="1"/>
    <xf numFmtId="44" fontId="3" fillId="7" borderId="28" xfId="1" applyFont="1" applyFill="1" applyBorder="1"/>
    <xf numFmtId="0" fontId="0" fillId="7" borderId="0" xfId="0" applyFill="1"/>
    <xf numFmtId="8" fontId="5" fillId="0" borderId="29" xfId="0" applyNumberFormat="1" applyFont="1" applyBorder="1"/>
    <xf numFmtId="164" fontId="3" fillId="0" borderId="30" xfId="0" applyNumberFormat="1" applyFont="1" applyBorder="1"/>
    <xf numFmtId="0" fontId="0" fillId="0" borderId="19" xfId="0" applyBorder="1"/>
    <xf numFmtId="0" fontId="0" fillId="0" borderId="21" xfId="0" applyBorder="1"/>
    <xf numFmtId="164" fontId="0" fillId="0" borderId="26" xfId="0" applyNumberFormat="1" applyBorder="1"/>
    <xf numFmtId="164" fontId="4" fillId="0" borderId="4" xfId="0" applyNumberFormat="1" applyFont="1" applyBorder="1"/>
    <xf numFmtId="8" fontId="0" fillId="0" borderId="3" xfId="0" applyNumberFormat="1" applyBorder="1"/>
    <xf numFmtId="8" fontId="4" fillId="0" borderId="3" xfId="0" applyNumberFormat="1" applyFont="1" applyBorder="1"/>
    <xf numFmtId="8" fontId="2" fillId="0" borderId="3" xfId="0" applyNumberFormat="1" applyFont="1" applyBorder="1"/>
    <xf numFmtId="8" fontId="4" fillId="0" borderId="27" xfId="0" applyNumberFormat="1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44" fontId="0" fillId="0" borderId="0" xfId="1" applyFont="1"/>
    <xf numFmtId="0" fontId="0" fillId="0" borderId="17" xfId="0" applyBorder="1" applyAlignment="1">
      <alignment horizontal="left"/>
    </xf>
    <xf numFmtId="2" fontId="0" fillId="0" borderId="3" xfId="1" applyNumberFormat="1" applyFont="1" applyBorder="1" applyAlignment="1">
      <alignment horizontal="right"/>
    </xf>
    <xf numFmtId="44" fontId="20" fillId="0" borderId="17" xfId="1" applyFont="1" applyBorder="1"/>
    <xf numFmtId="44" fontId="17" fillId="0" borderId="0" xfId="0" applyNumberFormat="1" applyFont="1"/>
    <xf numFmtId="44" fontId="20" fillId="0" borderId="17" xfId="0" applyNumberFormat="1" applyFont="1" applyBorder="1"/>
    <xf numFmtId="0" fontId="0" fillId="0" borderId="30" xfId="0" applyBorder="1"/>
    <xf numFmtId="164" fontId="3" fillId="0" borderId="20" xfId="0" applyNumberFormat="1" applyFont="1" applyBorder="1"/>
    <xf numFmtId="0" fontId="0" fillId="0" borderId="12" xfId="0" applyBorder="1"/>
    <xf numFmtId="44" fontId="12" fillId="0" borderId="0" xfId="1" applyFont="1" applyBorder="1"/>
    <xf numFmtId="0" fontId="0" fillId="0" borderId="34" xfId="0" applyBorder="1"/>
    <xf numFmtId="0" fontId="3" fillId="0" borderId="35" xfId="0" applyFont="1" applyBorder="1" applyAlignment="1">
      <alignment wrapText="1"/>
    </xf>
    <xf numFmtId="44" fontId="1" fillId="0" borderId="33" xfId="1" applyFont="1" applyBorder="1"/>
    <xf numFmtId="0" fontId="16" fillId="4" borderId="0" xfId="0" applyFont="1" applyFill="1"/>
    <xf numFmtId="0" fontId="0" fillId="0" borderId="23" xfId="0" applyBorder="1"/>
    <xf numFmtId="164" fontId="0" fillId="0" borderId="8" xfId="0" applyNumberFormat="1" applyBorder="1"/>
    <xf numFmtId="164" fontId="3" fillId="0" borderId="2" xfId="1" applyNumberFormat="1" applyFont="1" applyBorder="1"/>
    <xf numFmtId="8" fontId="4" fillId="0" borderId="36" xfId="0" applyNumberFormat="1" applyFont="1" applyBorder="1"/>
    <xf numFmtId="8" fontId="4" fillId="0" borderId="1" xfId="0" applyNumberFormat="1" applyFont="1" applyBorder="1"/>
    <xf numFmtId="8" fontId="25" fillId="0" borderId="3" xfId="0" applyNumberFormat="1" applyFont="1" applyBorder="1"/>
    <xf numFmtId="0" fontId="25" fillId="0" borderId="20" xfId="0" applyFont="1" applyBorder="1"/>
    <xf numFmtId="0" fontId="25" fillId="0" borderId="0" xfId="0" applyFont="1"/>
    <xf numFmtId="0" fontId="25" fillId="0" borderId="12" xfId="0" applyFont="1" applyBorder="1"/>
    <xf numFmtId="8" fontId="0" fillId="0" borderId="0" xfId="0" applyNumberFormat="1"/>
    <xf numFmtId="0" fontId="9" fillId="0" borderId="0" xfId="1" applyNumberFormat="1" applyFont="1"/>
    <xf numFmtId="1" fontId="26" fillId="0" borderId="0" xfId="0" applyNumberFormat="1" applyFont="1"/>
    <xf numFmtId="44" fontId="12" fillId="0" borderId="17" xfId="1" applyFont="1" applyFill="1" applyBorder="1"/>
    <xf numFmtId="15" fontId="14" fillId="0" borderId="0" xfId="0" applyNumberFormat="1" applyFont="1"/>
    <xf numFmtId="0" fontId="27" fillId="0" borderId="0" xfId="0" applyFont="1"/>
    <xf numFmtId="0" fontId="14" fillId="0" borderId="0" xfId="0" applyFont="1" applyAlignment="1">
      <alignment horizontal="right"/>
    </xf>
    <xf numFmtId="16" fontId="14" fillId="0" borderId="18" xfId="0" applyNumberFormat="1" applyFont="1" applyBorder="1"/>
    <xf numFmtId="0" fontId="14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0" fontId="14" fillId="0" borderId="20" xfId="0" applyFont="1" applyBorder="1"/>
    <xf numFmtId="44" fontId="16" fillId="0" borderId="21" xfId="1" applyFont="1" applyBorder="1"/>
    <xf numFmtId="0" fontId="28" fillId="0" borderId="20" xfId="0" applyFont="1" applyBorder="1"/>
    <xf numFmtId="44" fontId="28" fillId="0" borderId="2" xfId="1" applyFont="1" applyBorder="1"/>
    <xf numFmtId="0" fontId="28" fillId="0" borderId="10" xfId="0" applyFont="1" applyBorder="1"/>
    <xf numFmtId="44" fontId="28" fillId="0" borderId="22" xfId="0" applyNumberFormat="1" applyFont="1" applyBorder="1"/>
    <xf numFmtId="0" fontId="29" fillId="0" borderId="20" xfId="0" applyFont="1" applyBorder="1"/>
    <xf numFmtId="0" fontId="17" fillId="0" borderId="20" xfId="0" applyFont="1" applyBorder="1"/>
    <xf numFmtId="44" fontId="17" fillId="0" borderId="21" xfId="1" applyFont="1" applyBorder="1"/>
    <xf numFmtId="14" fontId="14" fillId="0" borderId="20" xfId="0" applyNumberFormat="1" applyFont="1" applyBorder="1"/>
    <xf numFmtId="0" fontId="14" fillId="4" borderId="12" xfId="0" applyFont="1" applyFill="1" applyBorder="1"/>
    <xf numFmtId="44" fontId="14" fillId="4" borderId="22" xfId="1" applyFont="1" applyFill="1" applyBorder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/>
    <xf numFmtId="44" fontId="32" fillId="0" borderId="0" xfId="1" applyFont="1" applyBorder="1"/>
    <xf numFmtId="1" fontId="33" fillId="0" borderId="0" xfId="1" applyNumberFormat="1" applyFont="1"/>
    <xf numFmtId="44" fontId="32" fillId="0" borderId="0" xfId="1" applyFont="1"/>
    <xf numFmtId="1" fontId="32" fillId="0" borderId="0" xfId="0" applyNumberFormat="1" applyFont="1"/>
    <xf numFmtId="0" fontId="33" fillId="0" borderId="0" xfId="1" applyNumberFormat="1" applyFont="1"/>
    <xf numFmtId="44" fontId="29" fillId="0" borderId="0" xfId="0" applyNumberFormat="1" applyFont="1"/>
    <xf numFmtId="1" fontId="32" fillId="0" borderId="0" xfId="1" applyNumberFormat="1" applyFont="1"/>
    <xf numFmtId="44" fontId="29" fillId="0" borderId="17" xfId="1" applyFont="1" applyBorder="1"/>
    <xf numFmtId="165" fontId="32" fillId="0" borderId="0" xfId="0" applyNumberFormat="1" applyFont="1"/>
    <xf numFmtId="165" fontId="29" fillId="0" borderId="17" xfId="0" applyNumberFormat="1" applyFont="1" applyBorder="1"/>
    <xf numFmtId="0" fontId="2" fillId="0" borderId="26" xfId="0" applyFont="1" applyBorder="1"/>
    <xf numFmtId="44" fontId="1" fillId="0" borderId="21" xfId="1" applyFont="1" applyBorder="1"/>
    <xf numFmtId="0" fontId="0" fillId="0" borderId="37" xfId="0" applyBorder="1"/>
    <xf numFmtId="44" fontId="29" fillId="0" borderId="17" xfId="0" applyNumberFormat="1" applyFont="1" applyBorder="1"/>
    <xf numFmtId="165" fontId="29" fillId="0" borderId="0" xfId="0" applyNumberFormat="1" applyFont="1"/>
    <xf numFmtId="8" fontId="4" fillId="0" borderId="38" xfId="0" applyNumberFormat="1" applyFont="1" applyBorder="1"/>
    <xf numFmtId="8" fontId="5" fillId="0" borderId="9" xfId="0" applyNumberFormat="1" applyFont="1" applyBorder="1"/>
    <xf numFmtId="0" fontId="2" fillId="0" borderId="21" xfId="0" applyFont="1" applyBorder="1"/>
    <xf numFmtId="0" fontId="2" fillId="0" borderId="22" xfId="0" applyFont="1" applyBorder="1"/>
    <xf numFmtId="44" fontId="1" fillId="0" borderId="39" xfId="1" applyFont="1" applyBorder="1"/>
    <xf numFmtId="44" fontId="1" fillId="0" borderId="31" xfId="1" applyFont="1" applyBorder="1"/>
    <xf numFmtId="0" fontId="20" fillId="0" borderId="0" xfId="0" applyFont="1" applyAlignment="1">
      <alignment horizontal="right"/>
    </xf>
    <xf numFmtId="44" fontId="20" fillId="0" borderId="17" xfId="1" applyFont="1" applyFill="1" applyBorder="1"/>
    <xf numFmtId="44" fontId="32" fillId="0" borderId="17" xfId="1" applyFont="1" applyBorder="1"/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workbookViewId="0">
      <selection activeCell="G15" sqref="G15"/>
    </sheetView>
  </sheetViews>
  <sheetFormatPr defaultRowHeight="15"/>
  <cols>
    <col min="1" max="1" width="53.28515625" customWidth="1"/>
    <col min="2" max="2" width="14.140625" customWidth="1"/>
    <col min="3" max="3" width="17.5703125" customWidth="1"/>
  </cols>
  <sheetData>
    <row r="1" spans="1:3">
      <c r="A1" s="1" t="s">
        <v>54</v>
      </c>
      <c r="B1" s="2"/>
    </row>
    <row r="2" spans="1:3">
      <c r="A2" s="3">
        <v>44652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7" t="s">
        <v>33</v>
      </c>
      <c r="B4" s="8">
        <v>18122.5</v>
      </c>
      <c r="C4" s="9" t="s">
        <v>8</v>
      </c>
    </row>
    <row r="5" spans="1:3">
      <c r="A5" s="7" t="s">
        <v>35</v>
      </c>
      <c r="B5" s="8">
        <v>490</v>
      </c>
      <c r="C5" s="9" t="s">
        <v>8</v>
      </c>
    </row>
    <row r="6" spans="1:3">
      <c r="A6" s="7" t="s">
        <v>45</v>
      </c>
      <c r="B6" s="8">
        <v>1000</v>
      </c>
      <c r="C6" s="17" t="s">
        <v>46</v>
      </c>
    </row>
    <row r="7" spans="1:3">
      <c r="A7" s="7" t="s">
        <v>47</v>
      </c>
      <c r="B7" s="8">
        <v>310.95</v>
      </c>
      <c r="C7" s="17" t="s">
        <v>8</v>
      </c>
    </row>
    <row r="8" spans="1:3">
      <c r="A8" s="7" t="s">
        <v>48</v>
      </c>
      <c r="B8" s="8">
        <v>310.95</v>
      </c>
      <c r="C8" s="17" t="s">
        <v>8</v>
      </c>
    </row>
    <row r="9" spans="1:3">
      <c r="A9" s="7" t="s">
        <v>34</v>
      </c>
      <c r="B9" s="8">
        <v>1200</v>
      </c>
      <c r="C9" s="17" t="s">
        <v>15</v>
      </c>
    </row>
    <row r="10" spans="1:3">
      <c r="A10" s="10"/>
      <c r="B10" s="11">
        <f>SUM(B4:B9)</f>
        <v>21434.400000000001</v>
      </c>
      <c r="C10" s="17"/>
    </row>
    <row r="11" spans="1:3">
      <c r="A11" s="12"/>
      <c r="B11" s="5"/>
      <c r="C11" s="7"/>
    </row>
    <row r="12" spans="1:3">
      <c r="A12" s="45" t="s">
        <v>4</v>
      </c>
      <c r="B12" s="13"/>
      <c r="C12" s="9"/>
    </row>
    <row r="13" spans="1:3">
      <c r="A13" s="9" t="s">
        <v>36</v>
      </c>
      <c r="B13" s="44">
        <v>175</v>
      </c>
      <c r="C13" s="9" t="s">
        <v>8</v>
      </c>
    </row>
    <row r="14" spans="1:3">
      <c r="A14" s="9" t="s">
        <v>44</v>
      </c>
      <c r="B14" s="14">
        <v>26.58</v>
      </c>
      <c r="C14" s="9" t="s">
        <v>32</v>
      </c>
    </row>
    <row r="15" spans="1:3">
      <c r="A15" s="7" t="s">
        <v>37</v>
      </c>
      <c r="B15" s="15">
        <v>36</v>
      </c>
      <c r="C15" s="7" t="s">
        <v>3</v>
      </c>
    </row>
    <row r="16" spans="1:3">
      <c r="A16" s="7" t="s">
        <v>40</v>
      </c>
      <c r="B16" s="15">
        <v>27</v>
      </c>
      <c r="C16" s="7" t="s">
        <v>41</v>
      </c>
    </row>
    <row r="17" spans="1:6">
      <c r="A17" s="7" t="s">
        <v>42</v>
      </c>
      <c r="B17" s="15">
        <v>189.55</v>
      </c>
      <c r="C17" s="7" t="s">
        <v>41</v>
      </c>
    </row>
    <row r="18" spans="1:6">
      <c r="A18" s="7" t="s">
        <v>43</v>
      </c>
      <c r="B18" s="16">
        <v>17.100000000000001</v>
      </c>
      <c r="C18" s="7" t="s">
        <v>3</v>
      </c>
    </row>
    <row r="19" spans="1:6">
      <c r="A19" s="7" t="s">
        <v>5</v>
      </c>
      <c r="B19" s="16">
        <v>1022.99</v>
      </c>
      <c r="C19" s="7" t="s">
        <v>3</v>
      </c>
    </row>
    <row r="20" spans="1:6">
      <c r="A20" s="7" t="s">
        <v>6</v>
      </c>
      <c r="B20" s="16">
        <v>37.090000000000003</v>
      </c>
      <c r="C20" s="7" t="s">
        <v>3</v>
      </c>
      <c r="F20" t="s">
        <v>190</v>
      </c>
    </row>
    <row r="21" spans="1:6">
      <c r="A21" s="7" t="s">
        <v>7</v>
      </c>
      <c r="B21" s="16">
        <v>20</v>
      </c>
      <c r="C21" s="7" t="s">
        <v>8</v>
      </c>
    </row>
    <row r="22" spans="1:6">
      <c r="A22" s="7" t="s">
        <v>9</v>
      </c>
      <c r="B22" s="16">
        <v>14.39</v>
      </c>
      <c r="C22" s="17" t="s">
        <v>3</v>
      </c>
    </row>
    <row r="23" spans="1:6">
      <c r="A23" s="7" t="s">
        <v>51</v>
      </c>
      <c r="B23" s="16">
        <v>375</v>
      </c>
      <c r="C23" s="17" t="s">
        <v>3</v>
      </c>
    </row>
    <row r="24" spans="1:6">
      <c r="A24" s="7" t="s">
        <v>55</v>
      </c>
      <c r="B24" s="16">
        <v>25.58</v>
      </c>
      <c r="C24" s="17" t="s">
        <v>3</v>
      </c>
    </row>
    <row r="25" spans="1:6">
      <c r="A25" s="7"/>
      <c r="B25" s="16"/>
      <c r="C25" s="17"/>
    </row>
    <row r="26" spans="1:6" ht="15.75" thickBot="1">
      <c r="A26" s="7"/>
      <c r="B26" s="18">
        <f>SUM(B13:B24)</f>
        <v>1966.28</v>
      </c>
      <c r="C26" s="17"/>
    </row>
    <row r="27" spans="1:6" ht="15.75" thickBot="1">
      <c r="A27" s="19" t="s">
        <v>49</v>
      </c>
      <c r="B27" s="20"/>
      <c r="C27" s="17"/>
    </row>
    <row r="28" spans="1:6" ht="15.75" thickBot="1">
      <c r="A28" s="21" t="s">
        <v>10</v>
      </c>
      <c r="B28" s="46">
        <v>33963.730000000003</v>
      </c>
      <c r="C28" s="22"/>
    </row>
    <row r="29" spans="1:6" ht="15.75" thickBot="1">
      <c r="A29" s="23" t="s">
        <v>11</v>
      </c>
      <c r="B29" s="47">
        <v>2211.89</v>
      </c>
      <c r="C29" s="22"/>
    </row>
    <row r="30" spans="1:6" ht="15.75" thickBot="1">
      <c r="A30" s="24" t="s">
        <v>12</v>
      </c>
      <c r="B30" s="25">
        <f>SUM(B28:B29)</f>
        <v>36175.620000000003</v>
      </c>
      <c r="C30" s="22"/>
    </row>
    <row r="31" spans="1:6" ht="15.75" thickBot="1">
      <c r="A31" s="26" t="s">
        <v>50</v>
      </c>
      <c r="B31" s="2"/>
      <c r="C31" s="22"/>
    </row>
    <row r="32" spans="1:6" ht="15.75" thickBot="1">
      <c r="A32" s="27" t="s">
        <v>13</v>
      </c>
      <c r="B32" s="28">
        <v>78641.66</v>
      </c>
      <c r="C32" s="22"/>
    </row>
    <row r="33" spans="1:3" ht="15.75" thickBot="1">
      <c r="A33" s="29"/>
      <c r="B33" s="13"/>
      <c r="C33" s="22"/>
    </row>
    <row r="34" spans="1:3">
      <c r="A34" s="30" t="s">
        <v>14</v>
      </c>
      <c r="B34" s="2"/>
      <c r="C34" s="31"/>
    </row>
    <row r="35" spans="1:3">
      <c r="A35" s="9" t="s">
        <v>15</v>
      </c>
      <c r="B35" s="32">
        <v>1845.85</v>
      </c>
      <c r="C35" s="31"/>
    </row>
    <row r="36" spans="1:3">
      <c r="A36" s="17" t="s">
        <v>16</v>
      </c>
      <c r="B36" s="33">
        <v>12482.69</v>
      </c>
      <c r="C36" s="31"/>
    </row>
    <row r="37" spans="1:3">
      <c r="A37" s="17" t="s">
        <v>17</v>
      </c>
      <c r="B37" s="33">
        <v>10265.98</v>
      </c>
      <c r="C37" s="31"/>
    </row>
    <row r="38" spans="1:3">
      <c r="A38" s="34" t="s">
        <v>18</v>
      </c>
      <c r="B38" s="35">
        <v>1000</v>
      </c>
      <c r="C38" s="31"/>
    </row>
    <row r="39" spans="1:3">
      <c r="A39" s="7" t="s">
        <v>19</v>
      </c>
      <c r="B39" s="36">
        <v>551.78</v>
      </c>
      <c r="C39" s="31"/>
    </row>
    <row r="40" spans="1:3">
      <c r="A40" s="7" t="s">
        <v>20</v>
      </c>
      <c r="B40" s="36">
        <v>288.62</v>
      </c>
      <c r="C40" s="37"/>
    </row>
    <row r="41" spans="1:3">
      <c r="A41" s="34" t="s">
        <v>21</v>
      </c>
      <c r="B41" s="38">
        <v>865.33</v>
      </c>
      <c r="C41" s="37"/>
    </row>
    <row r="42" spans="1:3">
      <c r="A42" s="34" t="s">
        <v>22</v>
      </c>
      <c r="B42" s="38">
        <v>80</v>
      </c>
      <c r="C42" s="37"/>
    </row>
    <row r="43" spans="1:3">
      <c r="A43" s="9" t="s">
        <v>23</v>
      </c>
      <c r="B43" s="36">
        <v>89.71</v>
      </c>
      <c r="C43" s="37"/>
    </row>
    <row r="44" spans="1:3">
      <c r="A44" s="34" t="s">
        <v>24</v>
      </c>
      <c r="B44" s="38">
        <v>324.57</v>
      </c>
      <c r="C44" s="37"/>
    </row>
    <row r="45" spans="1:3">
      <c r="A45" s="34" t="s">
        <v>46</v>
      </c>
      <c r="B45" s="36">
        <v>469.3</v>
      </c>
      <c r="C45" s="37"/>
    </row>
    <row r="46" spans="1:3">
      <c r="A46" s="34" t="s">
        <v>52</v>
      </c>
      <c r="B46" s="38">
        <v>216.55</v>
      </c>
      <c r="C46" s="37"/>
    </row>
    <row r="47" spans="1:3">
      <c r="A47" s="39" t="s">
        <v>25</v>
      </c>
      <c r="B47" s="40">
        <v>25507.48</v>
      </c>
      <c r="C47" s="37"/>
    </row>
    <row r="48" spans="1:3">
      <c r="A48" s="41"/>
      <c r="C48" s="37"/>
    </row>
    <row r="49" spans="1:3">
      <c r="A49" s="1" t="s">
        <v>26</v>
      </c>
      <c r="B49" s="42"/>
      <c r="C49" s="37"/>
    </row>
    <row r="50" spans="1:3">
      <c r="A50" s="1" t="s">
        <v>31</v>
      </c>
      <c r="B50" s="13"/>
    </row>
    <row r="51" spans="1:3">
      <c r="A51" s="1"/>
      <c r="B51" s="13"/>
    </row>
    <row r="52" spans="1:3">
      <c r="A52" s="1"/>
      <c r="B52" s="13"/>
    </row>
    <row r="53" spans="1:3">
      <c r="A53" s="1"/>
      <c r="B53" s="13"/>
    </row>
    <row r="54" spans="1:3">
      <c r="A54" s="1" t="s">
        <v>27</v>
      </c>
      <c r="B54" s="13"/>
    </row>
    <row r="55" spans="1:3">
      <c r="A55" t="s">
        <v>39</v>
      </c>
      <c r="B55" s="13"/>
    </row>
    <row r="56" spans="1:3">
      <c r="A56" t="s">
        <v>38</v>
      </c>
      <c r="B56" s="13"/>
    </row>
    <row r="57" spans="1:3">
      <c r="A57" s="43" t="s">
        <v>28</v>
      </c>
    </row>
    <row r="58" spans="1:3">
      <c r="A58" s="43" t="s">
        <v>29</v>
      </c>
    </row>
    <row r="59" spans="1:3">
      <c r="A59" s="43" t="s">
        <v>30</v>
      </c>
    </row>
    <row r="60" spans="1:3">
      <c r="A60" s="48" t="s">
        <v>53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6AA5-8177-4925-8BBB-D07A1D2C5404}">
  <dimension ref="A1:C44"/>
  <sheetViews>
    <sheetView topLeftCell="A25" workbookViewId="0">
      <selection activeCell="F16" sqref="F16"/>
    </sheetView>
  </sheetViews>
  <sheetFormatPr defaultRowHeight="15"/>
  <cols>
    <col min="1" max="1" width="56.28515625" customWidth="1"/>
    <col min="2" max="2" width="14.28515625" customWidth="1"/>
    <col min="3" max="3" width="13.28515625" customWidth="1"/>
  </cols>
  <sheetData>
    <row r="1" spans="1:3">
      <c r="A1" s="1" t="s">
        <v>54</v>
      </c>
      <c r="B1" s="2"/>
    </row>
    <row r="2" spans="1:3">
      <c r="A2" s="3">
        <v>44774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113"/>
      <c r="B4" s="33"/>
      <c r="C4" s="7"/>
    </row>
    <row r="5" spans="1:3">
      <c r="A5" s="111"/>
      <c r="B5" s="112">
        <f>SUM(B4:B4)</f>
        <v>0</v>
      </c>
      <c r="C5" s="7"/>
    </row>
    <row r="6" spans="1:3">
      <c r="A6" s="45" t="s">
        <v>4</v>
      </c>
      <c r="B6" s="9"/>
      <c r="C6" s="9"/>
    </row>
    <row r="7" spans="1:3">
      <c r="A7" s="9" t="s">
        <v>236</v>
      </c>
      <c r="B7" s="33">
        <v>203</v>
      </c>
      <c r="C7" s="9" t="s">
        <v>3</v>
      </c>
    </row>
    <row r="8" spans="1:3">
      <c r="A8" s="9" t="s">
        <v>237</v>
      </c>
      <c r="B8" s="44">
        <v>750</v>
      </c>
      <c r="C8" s="9" t="s">
        <v>3</v>
      </c>
    </row>
    <row r="9" spans="1:3">
      <c r="A9" s="7" t="s">
        <v>5</v>
      </c>
      <c r="B9" s="16">
        <v>1084.4000000000001</v>
      </c>
      <c r="C9" s="7" t="s">
        <v>3</v>
      </c>
    </row>
    <row r="10" spans="1:3">
      <c r="A10" s="7" t="s">
        <v>6</v>
      </c>
      <c r="B10" s="16">
        <v>14.4</v>
      </c>
      <c r="C10" s="7" t="s">
        <v>3</v>
      </c>
    </row>
    <row r="11" spans="1:3">
      <c r="A11" s="7" t="s">
        <v>7</v>
      </c>
      <c r="B11" s="16">
        <v>20</v>
      </c>
      <c r="C11" s="7" t="s">
        <v>3</v>
      </c>
    </row>
    <row r="12" spans="1:3">
      <c r="A12" s="121" t="s">
        <v>235</v>
      </c>
      <c r="B12" s="122">
        <v>14.39</v>
      </c>
      <c r="C12" s="7" t="s">
        <v>8</v>
      </c>
    </row>
    <row r="13" spans="1:3">
      <c r="A13" s="121"/>
      <c r="B13" s="123"/>
      <c r="C13" s="7"/>
    </row>
    <row r="14" spans="1:3">
      <c r="A14" s="121"/>
      <c r="B14" s="123"/>
      <c r="C14" s="7"/>
    </row>
    <row r="15" spans="1:3" ht="15.75" thickBot="1">
      <c r="A15" s="121"/>
      <c r="B15" s="5">
        <f>SUM(B7:B14)</f>
        <v>2086.19</v>
      </c>
      <c r="C15" s="7"/>
    </row>
    <row r="16" spans="1:3" ht="15.75" thickBot="1">
      <c r="A16" s="19" t="s">
        <v>234</v>
      </c>
      <c r="B16" s="7"/>
      <c r="C16" s="17"/>
    </row>
    <row r="17" spans="1:3" ht="15.75" thickBot="1">
      <c r="A17" s="21" t="s">
        <v>10</v>
      </c>
      <c r="B17" s="47">
        <v>25829.08</v>
      </c>
      <c r="C17" s="22"/>
    </row>
    <row r="18" spans="1:3" ht="15.75" thickBot="1">
      <c r="A18" s="23" t="s">
        <v>11</v>
      </c>
      <c r="B18" s="47">
        <v>2211.9499999999998</v>
      </c>
      <c r="C18" s="22"/>
    </row>
    <row r="19" spans="1:3" ht="15.75" thickBot="1">
      <c r="A19" s="24" t="s">
        <v>12</v>
      </c>
      <c r="B19" s="25">
        <f>SUM(B17:B18)</f>
        <v>28041.030000000002</v>
      </c>
      <c r="C19" s="22"/>
    </row>
    <row r="20" spans="1:3" ht="15.75" thickBot="1">
      <c r="A20" s="26" t="s">
        <v>50</v>
      </c>
      <c r="B20" s="2"/>
      <c r="C20" s="22"/>
    </row>
    <row r="21" spans="1:3" ht="15.75" thickBot="1">
      <c r="A21" s="27" t="s">
        <v>13</v>
      </c>
      <c r="B21" s="28">
        <v>78641.66</v>
      </c>
      <c r="C21" s="22"/>
    </row>
    <row r="22" spans="1:3" ht="15.75" thickBot="1">
      <c r="A22" s="29"/>
      <c r="B22" s="13"/>
      <c r="C22" s="22"/>
    </row>
    <row r="23" spans="1:3">
      <c r="A23" s="30" t="s">
        <v>14</v>
      </c>
      <c r="B23" s="2"/>
      <c r="C23" s="31"/>
    </row>
    <row r="24" spans="1:3">
      <c r="A24" s="9" t="s">
        <v>15</v>
      </c>
      <c r="B24" s="32">
        <v>1317.85</v>
      </c>
      <c r="C24" s="31"/>
    </row>
    <row r="25" spans="1:3">
      <c r="A25" s="17" t="s">
        <v>16</v>
      </c>
      <c r="B25" s="33">
        <v>12482.69</v>
      </c>
      <c r="C25" s="31"/>
    </row>
    <row r="26" spans="1:3">
      <c r="A26" s="17" t="s">
        <v>17</v>
      </c>
      <c r="B26" s="33">
        <v>10265.98</v>
      </c>
      <c r="C26" s="31"/>
    </row>
    <row r="27" spans="1:3">
      <c r="A27" s="34" t="s">
        <v>18</v>
      </c>
      <c r="B27" s="35">
        <v>1000</v>
      </c>
      <c r="C27" s="31"/>
    </row>
    <row r="28" spans="1:3">
      <c r="A28" s="7" t="s">
        <v>19</v>
      </c>
      <c r="B28" s="36">
        <v>551.78</v>
      </c>
      <c r="C28" s="31"/>
    </row>
    <row r="29" spans="1:3">
      <c r="A29" s="7" t="s">
        <v>20</v>
      </c>
      <c r="B29" s="36">
        <v>288.62</v>
      </c>
      <c r="C29" s="37"/>
    </row>
    <row r="30" spans="1:3">
      <c r="A30" s="34" t="s">
        <v>21</v>
      </c>
      <c r="B30" s="38">
        <v>865.33</v>
      </c>
      <c r="C30" s="37"/>
    </row>
    <row r="31" spans="1:3">
      <c r="A31" s="34" t="s">
        <v>22</v>
      </c>
      <c r="B31" s="36">
        <v>0</v>
      </c>
      <c r="C31" s="37"/>
    </row>
    <row r="32" spans="1:3">
      <c r="A32" s="9" t="s">
        <v>23</v>
      </c>
      <c r="B32" s="36">
        <v>89.71</v>
      </c>
      <c r="C32" s="37"/>
    </row>
    <row r="33" spans="1:3">
      <c r="A33" s="34" t="s">
        <v>24</v>
      </c>
      <c r="B33" s="38">
        <v>370.05</v>
      </c>
      <c r="C33" s="37"/>
    </row>
    <row r="34" spans="1:3">
      <c r="A34" s="34" t="s">
        <v>46</v>
      </c>
      <c r="B34" s="36">
        <v>141.08000000000001</v>
      </c>
      <c r="C34" s="37"/>
    </row>
    <row r="35" spans="1:3">
      <c r="A35" s="34" t="s">
        <v>52</v>
      </c>
      <c r="B35" s="38">
        <v>216.55</v>
      </c>
      <c r="C35" s="37"/>
    </row>
    <row r="36" spans="1:3">
      <c r="A36" s="34" t="s">
        <v>227</v>
      </c>
      <c r="B36" s="38">
        <v>2332.1999999999998</v>
      </c>
      <c r="C36" s="37"/>
    </row>
    <row r="37" spans="1:3">
      <c r="A37" s="39" t="s">
        <v>25</v>
      </c>
      <c r="B37" s="40">
        <v>22353.58</v>
      </c>
      <c r="C37" s="37"/>
    </row>
    <row r="38" spans="1:3">
      <c r="A38" s="41"/>
      <c r="B38" s="42"/>
      <c r="C38" s="37"/>
    </row>
    <row r="39" spans="1:3">
      <c r="A39" s="1" t="s">
        <v>238</v>
      </c>
      <c r="B39" s="13"/>
    </row>
    <row r="40" spans="1:3" ht="15.75" thickBot="1">
      <c r="A40" s="1"/>
      <c r="B40" s="13"/>
    </row>
    <row r="41" spans="1:3">
      <c r="A41" s="115" t="s">
        <v>27</v>
      </c>
      <c r="B41" s="119"/>
    </row>
    <row r="42" spans="1:3">
      <c r="A42" s="116" t="s">
        <v>28</v>
      </c>
      <c r="B42" s="120"/>
    </row>
    <row r="43" spans="1:3">
      <c r="A43" s="43" t="s">
        <v>30</v>
      </c>
      <c r="B43" s="120"/>
    </row>
    <row r="44" spans="1:3" ht="15.75" thickBot="1">
      <c r="A44" s="128" t="s">
        <v>228</v>
      </c>
      <c r="B44" s="118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E0C7-545A-4ABA-A2AF-9A9C3251D404}">
  <dimension ref="A1:G75"/>
  <sheetViews>
    <sheetView topLeftCell="A46" workbookViewId="0">
      <selection activeCell="C60" sqref="C60"/>
    </sheetView>
  </sheetViews>
  <sheetFormatPr defaultRowHeight="15"/>
  <cols>
    <col min="1" max="1" width="57.7109375" customWidth="1"/>
    <col min="2" max="2" width="11.7109375" customWidth="1"/>
    <col min="3" max="3" width="18" customWidth="1"/>
    <col min="4" max="5" width="10.140625" bestFit="1" customWidth="1"/>
    <col min="7" max="7" width="10.140625" bestFit="1" customWidth="1"/>
  </cols>
  <sheetData>
    <row r="1" spans="1:3">
      <c r="A1" s="1" t="s">
        <v>54</v>
      </c>
      <c r="B1" s="2"/>
    </row>
    <row r="2" spans="1:3">
      <c r="A2" s="3">
        <v>44805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113" t="s">
        <v>246</v>
      </c>
      <c r="B4" s="136">
        <v>400</v>
      </c>
      <c r="C4" s="7" t="s">
        <v>247</v>
      </c>
    </row>
    <row r="5" spans="1:3">
      <c r="A5" s="113" t="s">
        <v>248</v>
      </c>
      <c r="B5" s="137">
        <v>1100</v>
      </c>
      <c r="C5" s="7" t="s">
        <v>265</v>
      </c>
    </row>
    <row r="6" spans="1:3">
      <c r="A6" s="113" t="s">
        <v>249</v>
      </c>
      <c r="B6" s="137">
        <v>244.47</v>
      </c>
      <c r="C6" s="7" t="s">
        <v>250</v>
      </c>
    </row>
    <row r="7" spans="1:3">
      <c r="A7" s="113" t="s">
        <v>261</v>
      </c>
      <c r="B7" s="137">
        <v>18122.5</v>
      </c>
      <c r="C7" s="7" t="s">
        <v>8</v>
      </c>
    </row>
    <row r="8" spans="1:3">
      <c r="A8" s="113" t="s">
        <v>262</v>
      </c>
      <c r="B8" s="137">
        <v>332</v>
      </c>
      <c r="C8" s="7" t="s">
        <v>260</v>
      </c>
    </row>
    <row r="9" spans="1:3">
      <c r="A9" s="111"/>
      <c r="B9" s="144">
        <f>SUM(B4:B8)</f>
        <v>20198.97</v>
      </c>
      <c r="C9" s="7"/>
    </row>
    <row r="10" spans="1:3">
      <c r="A10" s="134"/>
      <c r="B10" s="138"/>
      <c r="C10" s="135"/>
    </row>
    <row r="11" spans="1:3">
      <c r="A11" s="45" t="s">
        <v>4</v>
      </c>
      <c r="B11" s="136"/>
      <c r="C11" s="9"/>
    </row>
    <row r="12" spans="1:3">
      <c r="A12" s="9" t="s">
        <v>270</v>
      </c>
      <c r="B12" s="136">
        <v>250</v>
      </c>
      <c r="C12" s="9" t="s">
        <v>3</v>
      </c>
    </row>
    <row r="13" spans="1:3">
      <c r="A13" s="9" t="s">
        <v>282</v>
      </c>
      <c r="B13" s="136">
        <v>27</v>
      </c>
      <c r="C13" s="9" t="s">
        <v>260</v>
      </c>
    </row>
    <row r="14" spans="1:3">
      <c r="A14" s="9" t="s">
        <v>251</v>
      </c>
      <c r="B14" s="136">
        <v>14.99</v>
      </c>
      <c r="C14" s="9" t="s">
        <v>15</v>
      </c>
    </row>
    <row r="15" spans="1:3">
      <c r="A15" s="9" t="s">
        <v>252</v>
      </c>
      <c r="B15" s="139">
        <v>12.6</v>
      </c>
      <c r="C15" s="9" t="s">
        <v>15</v>
      </c>
    </row>
    <row r="16" spans="1:3">
      <c r="A16" s="9" t="s">
        <v>271</v>
      </c>
      <c r="B16" s="139">
        <v>16.68</v>
      </c>
      <c r="C16" s="9" t="s">
        <v>253</v>
      </c>
    </row>
    <row r="17" spans="1:3">
      <c r="A17" s="9" t="s">
        <v>255</v>
      </c>
      <c r="B17" s="139">
        <v>1800</v>
      </c>
      <c r="C17" s="9" t="s">
        <v>256</v>
      </c>
    </row>
    <row r="18" spans="1:3">
      <c r="A18" s="9" t="s">
        <v>257</v>
      </c>
      <c r="B18" s="139">
        <v>456</v>
      </c>
      <c r="C18" s="9" t="s">
        <v>268</v>
      </c>
    </row>
    <row r="19" spans="1:3">
      <c r="A19" s="9" t="s">
        <v>258</v>
      </c>
      <c r="B19" s="139">
        <v>6684.68</v>
      </c>
      <c r="C19" s="9" t="s">
        <v>268</v>
      </c>
    </row>
    <row r="20" spans="1:3">
      <c r="A20" s="9" t="s">
        <v>259</v>
      </c>
      <c r="B20" s="139">
        <v>720</v>
      </c>
      <c r="C20" s="9" t="s">
        <v>268</v>
      </c>
    </row>
    <row r="21" spans="1:3">
      <c r="A21" s="9" t="s">
        <v>239</v>
      </c>
      <c r="B21" s="139">
        <v>750</v>
      </c>
      <c r="C21" s="9" t="s">
        <v>3</v>
      </c>
    </row>
    <row r="22" spans="1:3">
      <c r="A22" s="7" t="s">
        <v>5</v>
      </c>
      <c r="B22" s="140">
        <v>1078.8</v>
      </c>
      <c r="C22" s="7" t="s">
        <v>3</v>
      </c>
    </row>
    <row r="23" spans="1:3">
      <c r="A23" s="7" t="s">
        <v>6</v>
      </c>
      <c r="B23" s="140">
        <v>74.97</v>
      </c>
      <c r="C23" s="7" t="s">
        <v>3</v>
      </c>
    </row>
    <row r="24" spans="1:3">
      <c r="A24" s="7" t="s">
        <v>7</v>
      </c>
      <c r="B24" s="140">
        <v>20</v>
      </c>
      <c r="C24" s="7" t="s">
        <v>3</v>
      </c>
    </row>
    <row r="25" spans="1:3">
      <c r="A25" s="121" t="s">
        <v>293</v>
      </c>
      <c r="B25" s="140">
        <v>286.11</v>
      </c>
      <c r="C25" s="7" t="s">
        <v>294</v>
      </c>
    </row>
    <row r="26" spans="1:3">
      <c r="A26" s="121" t="s">
        <v>264</v>
      </c>
      <c r="B26" s="140">
        <v>189.07</v>
      </c>
      <c r="C26" s="7" t="s">
        <v>8</v>
      </c>
    </row>
    <row r="27" spans="1:3">
      <c r="A27" s="121" t="s">
        <v>240</v>
      </c>
      <c r="B27" s="141">
        <v>14.39</v>
      </c>
      <c r="C27" s="7" t="s">
        <v>8</v>
      </c>
    </row>
    <row r="28" spans="1:3">
      <c r="A28" s="121" t="s">
        <v>266</v>
      </c>
      <c r="B28" s="141">
        <v>1058</v>
      </c>
      <c r="C28" s="7" t="s">
        <v>268</v>
      </c>
    </row>
    <row r="29" spans="1:3">
      <c r="A29" s="121" t="s">
        <v>267</v>
      </c>
      <c r="B29" s="141">
        <v>110</v>
      </c>
      <c r="C29" s="7" t="s">
        <v>269</v>
      </c>
    </row>
    <row r="30" spans="1:3">
      <c r="A30" s="239" t="s">
        <v>290</v>
      </c>
      <c r="B30" s="240"/>
      <c r="C30" s="7"/>
    </row>
    <row r="31" spans="1:3">
      <c r="A31" s="167" t="s">
        <v>295</v>
      </c>
      <c r="B31" s="168">
        <v>250</v>
      </c>
      <c r="C31" s="7" t="s">
        <v>294</v>
      </c>
    </row>
    <row r="32" spans="1:3">
      <c r="A32" s="34"/>
      <c r="B32" s="144">
        <f>SUM(B12:B29)+B31</f>
        <v>13813.289999999999</v>
      </c>
      <c r="C32" s="7"/>
    </row>
    <row r="33" spans="1:3">
      <c r="A33" s="152"/>
      <c r="B33" s="151"/>
      <c r="C33" s="145"/>
    </row>
    <row r="34" spans="1:3" ht="15.75" thickBot="1">
      <c r="A34" s="121"/>
      <c r="B34" s="146"/>
    </row>
    <row r="35" spans="1:3" ht="15.75" thickBot="1">
      <c r="A35" s="19" t="s">
        <v>263</v>
      </c>
      <c r="B35" s="147"/>
    </row>
    <row r="36" spans="1:3" ht="15.75" thickBot="1">
      <c r="A36" s="148" t="s">
        <v>10</v>
      </c>
      <c r="B36" s="150">
        <v>40346.57</v>
      </c>
      <c r="C36" s="22"/>
    </row>
    <row r="37" spans="1:3" ht="15.75" thickBot="1">
      <c r="A37" s="149" t="s">
        <v>11</v>
      </c>
      <c r="B37" s="47">
        <v>2212.11</v>
      </c>
      <c r="C37" s="22"/>
    </row>
    <row r="38" spans="1:3" ht="15.75" thickBot="1">
      <c r="A38" s="24" t="s">
        <v>12</v>
      </c>
      <c r="B38" s="25">
        <f>SUM(B36:B37)</f>
        <v>42558.68</v>
      </c>
      <c r="C38" s="22"/>
    </row>
    <row r="39" spans="1:3" ht="15.75" thickBot="1">
      <c r="A39" s="26" t="s">
        <v>50</v>
      </c>
      <c r="B39" s="2"/>
      <c r="C39" s="22"/>
    </row>
    <row r="40" spans="1:3" ht="15.75" thickBot="1">
      <c r="A40" s="27" t="s">
        <v>13</v>
      </c>
      <c r="B40" s="28">
        <v>78641.66</v>
      </c>
      <c r="C40" s="22"/>
    </row>
    <row r="41" spans="1:3" ht="15.75" thickBot="1">
      <c r="A41" s="29"/>
      <c r="B41" s="13"/>
      <c r="C41" s="22"/>
    </row>
    <row r="42" spans="1:3" ht="15.75" thickBot="1">
      <c r="A42" s="30" t="s">
        <v>14</v>
      </c>
      <c r="B42" s="157"/>
      <c r="C42" s="31"/>
    </row>
    <row r="43" spans="1:3">
      <c r="A43" s="163" t="s">
        <v>15</v>
      </c>
      <c r="B43" s="158">
        <v>1290.26</v>
      </c>
      <c r="C43" s="31"/>
    </row>
    <row r="44" spans="1:3">
      <c r="A44" s="164" t="s">
        <v>16</v>
      </c>
      <c r="B44" s="44">
        <v>12482.69</v>
      </c>
      <c r="C44" s="31"/>
    </row>
    <row r="45" spans="1:3">
      <c r="A45" s="164" t="s">
        <v>17</v>
      </c>
      <c r="B45" s="44">
        <v>10265.98</v>
      </c>
      <c r="C45" s="31"/>
    </row>
    <row r="46" spans="1:3">
      <c r="A46" s="163" t="s">
        <v>18</v>
      </c>
      <c r="B46" s="159">
        <v>1000</v>
      </c>
      <c r="C46" s="31"/>
    </row>
    <row r="47" spans="1:3">
      <c r="A47" s="164" t="s">
        <v>254</v>
      </c>
      <c r="B47" s="160">
        <v>533.09</v>
      </c>
      <c r="C47" s="37"/>
    </row>
    <row r="48" spans="1:3">
      <c r="A48" s="163" t="s">
        <v>244</v>
      </c>
      <c r="B48" s="161">
        <v>865.33</v>
      </c>
      <c r="C48" s="37"/>
    </row>
    <row r="49" spans="1:7">
      <c r="A49" s="163" t="s">
        <v>22</v>
      </c>
      <c r="B49" s="160">
        <v>0</v>
      </c>
      <c r="C49" s="37"/>
    </row>
    <row r="50" spans="1:7">
      <c r="A50" s="163" t="s">
        <v>242</v>
      </c>
      <c r="B50" s="160">
        <v>89.71</v>
      </c>
      <c r="C50" s="37"/>
    </row>
    <row r="51" spans="1:7">
      <c r="A51" s="163" t="s">
        <v>243</v>
      </c>
      <c r="B51" s="161">
        <v>370.05</v>
      </c>
      <c r="C51" s="37"/>
      <c r="D51" s="2"/>
    </row>
    <row r="52" spans="1:7">
      <c r="A52" s="163" t="s">
        <v>245</v>
      </c>
      <c r="B52" s="160">
        <v>400</v>
      </c>
      <c r="C52" s="37"/>
      <c r="D52" s="2"/>
    </row>
    <row r="53" spans="1:7">
      <c r="A53" s="163" t="s">
        <v>292</v>
      </c>
      <c r="B53" s="160">
        <v>563.89</v>
      </c>
      <c r="C53" s="37"/>
      <c r="D53" s="2"/>
    </row>
    <row r="54" spans="1:7">
      <c r="A54" s="163" t="s">
        <v>46</v>
      </c>
      <c r="B54" s="160">
        <v>141.08000000000001</v>
      </c>
      <c r="C54" s="37"/>
      <c r="E54" s="2"/>
      <c r="G54" s="2"/>
    </row>
    <row r="55" spans="1:7">
      <c r="A55" s="163" t="s">
        <v>52</v>
      </c>
      <c r="B55" s="160">
        <v>115.45</v>
      </c>
      <c r="C55" s="37"/>
    </row>
    <row r="56" spans="1:7">
      <c r="A56" s="163" t="s">
        <v>227</v>
      </c>
      <c r="B56" s="161">
        <v>2315.52</v>
      </c>
      <c r="C56" s="37"/>
    </row>
    <row r="57" spans="1:7">
      <c r="A57" s="163" t="s">
        <v>272</v>
      </c>
      <c r="B57" s="161">
        <v>6802.68</v>
      </c>
      <c r="C57" s="37"/>
    </row>
    <row r="58" spans="1:7" ht="15.75" thickBot="1">
      <c r="A58" s="165" t="s">
        <v>273</v>
      </c>
      <c r="B58" s="162">
        <v>110</v>
      </c>
      <c r="C58" s="37"/>
    </row>
    <row r="59" spans="1:7" ht="15.75" thickBot="1">
      <c r="A59" s="39" t="s">
        <v>25</v>
      </c>
      <c r="B59" s="153">
        <v>16638.57</v>
      </c>
      <c r="C59" s="37"/>
    </row>
    <row r="60" spans="1:7">
      <c r="A60" s="41"/>
      <c r="B60" s="42"/>
      <c r="C60" s="37"/>
    </row>
    <row r="61" spans="1:7">
      <c r="A61" s="1" t="s">
        <v>280</v>
      </c>
      <c r="B61" s="13"/>
    </row>
    <row r="62" spans="1:7">
      <c r="A62" s="1" t="s">
        <v>281</v>
      </c>
      <c r="B62" s="13"/>
    </row>
    <row r="63" spans="1:7">
      <c r="A63" s="1"/>
      <c r="B63" s="13"/>
    </row>
    <row r="64" spans="1:7" ht="15.75" thickBot="1">
      <c r="A64" s="1"/>
      <c r="B64" s="13"/>
    </row>
    <row r="65" spans="1:3">
      <c r="A65" s="115" t="s">
        <v>27</v>
      </c>
      <c r="B65" s="154"/>
      <c r="C65" s="155"/>
    </row>
    <row r="66" spans="1:3">
      <c r="A66" s="72" t="s">
        <v>274</v>
      </c>
      <c r="B66" s="13"/>
      <c r="C66" s="156"/>
    </row>
    <row r="67" spans="1:3">
      <c r="A67" s="72" t="s">
        <v>275</v>
      </c>
      <c r="B67" s="13"/>
      <c r="C67" s="156"/>
    </row>
    <row r="68" spans="1:3">
      <c r="A68" s="72"/>
      <c r="B68" s="13"/>
      <c r="C68" s="156"/>
    </row>
    <row r="69" spans="1:3">
      <c r="A69" s="72" t="s">
        <v>276</v>
      </c>
      <c r="B69" s="13"/>
      <c r="C69" s="156"/>
    </row>
    <row r="70" spans="1:3">
      <c r="A70" s="72" t="s">
        <v>277</v>
      </c>
      <c r="B70" s="13"/>
      <c r="C70" s="156"/>
    </row>
    <row r="71" spans="1:3">
      <c r="A71" s="72" t="s">
        <v>278</v>
      </c>
      <c r="B71" s="13"/>
      <c r="C71" s="156"/>
    </row>
    <row r="72" spans="1:3">
      <c r="A72" s="72"/>
      <c r="B72" s="13"/>
      <c r="C72" s="156"/>
    </row>
    <row r="73" spans="1:3">
      <c r="A73" s="116" t="s">
        <v>28</v>
      </c>
      <c r="B73" s="13"/>
      <c r="C73" s="156"/>
    </row>
    <row r="74" spans="1:3">
      <c r="A74" s="116" t="s">
        <v>279</v>
      </c>
      <c r="B74" s="13"/>
      <c r="C74" s="156"/>
    </row>
    <row r="75" spans="1:3" ht="15.75" thickBot="1">
      <c r="A75" s="117" t="s">
        <v>228</v>
      </c>
      <c r="B75" s="147"/>
      <c r="C75" s="118"/>
    </row>
  </sheetData>
  <mergeCells count="1">
    <mergeCell ref="A30:B30"/>
  </mergeCells>
  <pageMargins left="0.7" right="0.7" top="0.75" bottom="0.75" header="0.3" footer="0.3"/>
  <pageSetup paperSize="9" orientation="portrait" horizontalDpi="4294967293" verticalDpi="4294967293" r:id="rId1"/>
  <rowBreaks count="1" manualBreakCount="1">
    <brk id="4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23F6-AC1D-417A-86CB-803FFDEDF0A6}">
  <dimension ref="A1:N137"/>
  <sheetViews>
    <sheetView topLeftCell="A102" workbookViewId="0">
      <selection activeCell="E102" sqref="E102"/>
    </sheetView>
  </sheetViews>
  <sheetFormatPr defaultRowHeight="15"/>
  <cols>
    <col min="1" max="1" width="23.5703125" customWidth="1"/>
    <col min="2" max="2" width="10.140625" customWidth="1"/>
    <col min="3" max="3" width="10.85546875" customWidth="1"/>
    <col min="4" max="4" width="9.140625" customWidth="1"/>
    <col min="5" max="5" width="9.7109375" customWidth="1"/>
    <col min="6" max="6" width="0.7109375" customWidth="1"/>
    <col min="7" max="7" width="10.5703125" bestFit="1" customWidth="1"/>
    <col min="8" max="8" width="12.42578125" customWidth="1"/>
  </cols>
  <sheetData>
    <row r="1" spans="1:10" ht="15.75" thickBot="1">
      <c r="A1" s="49" t="s">
        <v>241</v>
      </c>
      <c r="B1" s="50"/>
      <c r="C1" s="50"/>
      <c r="D1" s="50"/>
    </row>
    <row r="2" spans="1:10">
      <c r="A2" s="51" t="s">
        <v>143</v>
      </c>
      <c r="B2" s="53"/>
      <c r="C2" s="53"/>
      <c r="D2" s="53"/>
      <c r="E2" s="100" t="s">
        <v>168</v>
      </c>
      <c r="F2" s="99"/>
      <c r="G2" s="61" t="s">
        <v>263</v>
      </c>
      <c r="H2" s="62"/>
    </row>
    <row r="3" spans="1:10">
      <c r="A3" s="52" t="s">
        <v>144</v>
      </c>
      <c r="B3" s="53"/>
      <c r="C3" s="53"/>
      <c r="D3" s="53"/>
      <c r="E3" s="56">
        <v>520</v>
      </c>
      <c r="F3" s="99"/>
      <c r="G3" s="63"/>
      <c r="H3" s="64"/>
    </row>
    <row r="4" spans="1:10">
      <c r="A4" s="52" t="s">
        <v>129</v>
      </c>
      <c r="B4" s="53">
        <v>332</v>
      </c>
      <c r="C4" s="53"/>
      <c r="D4" s="53"/>
      <c r="E4" s="56"/>
      <c r="F4" s="99"/>
      <c r="G4" s="65" t="s">
        <v>169</v>
      </c>
      <c r="H4" s="66">
        <v>40346.57</v>
      </c>
    </row>
    <row r="5" spans="1:10" ht="15.75" thickBot="1">
      <c r="A5" s="52" t="s">
        <v>145</v>
      </c>
      <c r="B5" s="53"/>
      <c r="C5" s="53"/>
      <c r="D5" s="53"/>
      <c r="E5" s="56"/>
      <c r="F5" s="99"/>
      <c r="G5" s="67" t="s">
        <v>170</v>
      </c>
      <c r="H5" s="68">
        <f>SUM(H38+H56)</f>
        <v>13778.480000000001</v>
      </c>
    </row>
    <row r="6" spans="1:10" ht="15.75" thickBot="1">
      <c r="A6" s="52" t="s">
        <v>146</v>
      </c>
      <c r="B6" s="53"/>
      <c r="C6" s="53"/>
      <c r="D6" s="53"/>
      <c r="E6" s="56"/>
      <c r="F6" s="99"/>
      <c r="G6" s="69" t="s">
        <v>171</v>
      </c>
      <c r="H6" s="70"/>
    </row>
    <row r="7" spans="1:10">
      <c r="A7" s="52" t="s">
        <v>147</v>
      </c>
      <c r="B7" s="53"/>
      <c r="C7" s="53"/>
      <c r="D7" s="53"/>
      <c r="E7" s="56">
        <v>340</v>
      </c>
      <c r="F7" s="99"/>
      <c r="G7" s="71"/>
      <c r="H7" s="66">
        <f>SUM(H4-H5)</f>
        <v>26568.089999999997</v>
      </c>
    </row>
    <row r="8" spans="1:10">
      <c r="A8" s="52" t="s">
        <v>148</v>
      </c>
      <c r="B8" s="53">
        <v>0.24</v>
      </c>
      <c r="C8" s="53"/>
      <c r="D8" s="53"/>
      <c r="E8" s="56">
        <v>5</v>
      </c>
      <c r="F8" s="99"/>
      <c r="G8" s="72"/>
      <c r="H8" s="73"/>
    </row>
    <row r="9" spans="1:10">
      <c r="A9" s="52" t="s">
        <v>198</v>
      </c>
      <c r="B9" s="53">
        <v>120</v>
      </c>
      <c r="C9" s="53"/>
      <c r="D9" s="53"/>
      <c r="E9" s="56"/>
      <c r="F9" s="99"/>
      <c r="G9" s="65" t="s">
        <v>172</v>
      </c>
      <c r="H9" s="66">
        <v>2212.11</v>
      </c>
    </row>
    <row r="10" spans="1:10">
      <c r="A10" s="52" t="s">
        <v>150</v>
      </c>
      <c r="B10" s="53"/>
      <c r="C10" s="53"/>
      <c r="D10" s="53"/>
      <c r="E10" s="56"/>
      <c r="F10" s="99"/>
      <c r="G10" s="65"/>
      <c r="H10" s="66"/>
      <c r="J10" t="s">
        <v>291</v>
      </c>
    </row>
    <row r="11" spans="1:10">
      <c r="A11" s="52" t="s">
        <v>15</v>
      </c>
      <c r="B11" s="53">
        <v>1200</v>
      </c>
      <c r="C11" s="53"/>
      <c r="D11" s="53"/>
      <c r="E11" s="56"/>
      <c r="F11" s="99"/>
      <c r="G11" s="65" t="s">
        <v>173</v>
      </c>
      <c r="H11" s="66">
        <v>78641.66</v>
      </c>
    </row>
    <row r="12" spans="1:10">
      <c r="A12" s="52" t="s">
        <v>34</v>
      </c>
      <c r="B12" s="53"/>
      <c r="C12" s="53"/>
      <c r="D12" s="53"/>
      <c r="E12" s="56"/>
      <c r="F12" s="99"/>
      <c r="G12" s="65" t="s">
        <v>174</v>
      </c>
      <c r="H12" s="66"/>
    </row>
    <row r="13" spans="1:10">
      <c r="A13" s="52" t="s">
        <v>151</v>
      </c>
      <c r="B13" s="53"/>
      <c r="C13" s="53"/>
      <c r="D13" s="53"/>
      <c r="E13" s="56"/>
      <c r="F13" s="99"/>
      <c r="G13" s="74"/>
      <c r="H13" s="66"/>
    </row>
    <row r="14" spans="1:10">
      <c r="A14" s="52" t="s">
        <v>152</v>
      </c>
      <c r="B14" s="53"/>
      <c r="C14" s="53"/>
      <c r="D14" s="53"/>
      <c r="E14" s="56"/>
      <c r="F14" s="99"/>
      <c r="G14" s="63"/>
      <c r="H14" s="66"/>
    </row>
    <row r="15" spans="1:10" ht="15.75" thickBot="1">
      <c r="A15" s="52" t="s">
        <v>153</v>
      </c>
      <c r="B15" s="53">
        <v>1139.49</v>
      </c>
      <c r="C15" s="53"/>
      <c r="D15" s="53"/>
      <c r="E15" s="56">
        <v>1500</v>
      </c>
      <c r="F15" s="99"/>
      <c r="G15" s="142" t="s">
        <v>175</v>
      </c>
      <c r="H15" s="143">
        <f>SUM(H7:H12)</f>
        <v>107421.86</v>
      </c>
    </row>
    <row r="16" spans="1:10">
      <c r="A16" s="52" t="s">
        <v>154</v>
      </c>
      <c r="B16" s="53">
        <v>244.47</v>
      </c>
      <c r="C16" s="53"/>
      <c r="D16" s="53"/>
      <c r="E16" s="56"/>
      <c r="F16" s="99"/>
    </row>
    <row r="17" spans="1:8">
      <c r="A17" s="52" t="s">
        <v>155</v>
      </c>
      <c r="B17" s="53"/>
      <c r="C17" s="53"/>
      <c r="D17" s="53"/>
      <c r="E17" s="56"/>
      <c r="F17" s="99"/>
      <c r="G17" s="78"/>
      <c r="H17" s="78"/>
    </row>
    <row r="18" spans="1:8">
      <c r="A18" s="52" t="s">
        <v>285</v>
      </c>
      <c r="B18" s="53"/>
      <c r="C18" s="53"/>
      <c r="D18" s="53"/>
      <c r="E18" s="56"/>
      <c r="F18" s="99"/>
      <c r="G18" s="79" t="s">
        <v>176</v>
      </c>
      <c r="H18" s="80">
        <v>94238.76</v>
      </c>
    </row>
    <row r="19" spans="1:8">
      <c r="A19" s="52" t="s">
        <v>288</v>
      </c>
      <c r="B19" s="53"/>
      <c r="C19" s="53"/>
      <c r="D19" s="53"/>
      <c r="E19" s="56"/>
      <c r="F19" s="99"/>
      <c r="G19" s="78"/>
      <c r="H19" s="78"/>
    </row>
    <row r="20" spans="1:8">
      <c r="A20" s="52" t="s">
        <v>156</v>
      </c>
      <c r="B20" s="53"/>
      <c r="C20" s="53"/>
      <c r="D20" s="53"/>
      <c r="E20" s="56"/>
      <c r="F20" s="99"/>
      <c r="G20" s="81" t="s">
        <v>177</v>
      </c>
      <c r="H20" s="82"/>
    </row>
    <row r="21" spans="1:8">
      <c r="A21" s="52" t="s">
        <v>157</v>
      </c>
      <c r="B21" s="53"/>
      <c r="C21" s="53"/>
      <c r="D21" s="53"/>
      <c r="E21" s="56"/>
      <c r="F21" s="99"/>
      <c r="G21" s="81" t="s">
        <v>165</v>
      </c>
      <c r="H21" s="82">
        <f>SUM(B32)</f>
        <v>42271.199999999997</v>
      </c>
    </row>
    <row r="22" spans="1:8">
      <c r="A22" s="52" t="s">
        <v>287</v>
      </c>
      <c r="B22" s="53">
        <v>1100</v>
      </c>
      <c r="C22" s="53"/>
      <c r="D22" s="53"/>
      <c r="E22" s="56"/>
      <c r="F22" s="99"/>
      <c r="G22" s="83" t="s">
        <v>178</v>
      </c>
      <c r="H22" s="84"/>
    </row>
    <row r="23" spans="1:8">
      <c r="A23" s="52" t="s">
        <v>46</v>
      </c>
      <c r="B23" s="53">
        <v>1000</v>
      </c>
      <c r="C23" s="53"/>
      <c r="D23" s="53"/>
      <c r="E23" s="56"/>
      <c r="F23" s="99"/>
      <c r="G23" s="85"/>
      <c r="H23" s="86">
        <f>SUM(H21:H22)</f>
        <v>42271.199999999997</v>
      </c>
    </row>
    <row r="24" spans="1:8">
      <c r="A24" s="52" t="s">
        <v>283</v>
      </c>
      <c r="B24" s="53">
        <v>400</v>
      </c>
      <c r="C24" s="53"/>
      <c r="D24" s="53"/>
      <c r="E24" s="56"/>
      <c r="F24" s="99"/>
      <c r="G24" s="87" t="s">
        <v>179</v>
      </c>
      <c r="H24" s="87"/>
    </row>
    <row r="25" spans="1:8">
      <c r="A25" s="52" t="s">
        <v>158</v>
      </c>
      <c r="B25" s="53">
        <v>490</v>
      </c>
      <c r="C25" s="53"/>
      <c r="D25" s="53"/>
      <c r="E25" s="56">
        <v>720</v>
      </c>
      <c r="F25" s="99"/>
      <c r="G25" s="87" t="s">
        <v>180</v>
      </c>
      <c r="H25" s="88">
        <f>SUM(B135)</f>
        <v>29088.100000000002</v>
      </c>
    </row>
    <row r="26" spans="1:8">
      <c r="A26" s="54" t="s">
        <v>159</v>
      </c>
      <c r="B26" s="55">
        <f>SUM(B3:B25)</f>
        <v>6026.2</v>
      </c>
      <c r="C26" s="53"/>
      <c r="D26" s="53"/>
      <c r="E26" s="57">
        <f>SUM(E3:E25)</f>
        <v>3085</v>
      </c>
      <c r="F26" s="99"/>
      <c r="G26" s="83" t="s">
        <v>178</v>
      </c>
      <c r="H26" s="84"/>
    </row>
    <row r="27" spans="1:8">
      <c r="A27" s="54" t="s">
        <v>160</v>
      </c>
      <c r="B27" s="101"/>
      <c r="C27" s="53"/>
      <c r="D27" s="53"/>
      <c r="E27" s="56"/>
      <c r="F27" s="99"/>
      <c r="G27" s="85"/>
      <c r="H27" s="86">
        <f>SUM(H25)-H26</f>
        <v>29088.100000000002</v>
      </c>
    </row>
    <row r="28" spans="1:8">
      <c r="A28" s="52" t="s">
        <v>161</v>
      </c>
      <c r="B28" s="53">
        <v>18122.5</v>
      </c>
      <c r="C28" s="53"/>
      <c r="D28" s="53"/>
      <c r="E28" s="102"/>
      <c r="F28" s="99"/>
    </row>
    <row r="29" spans="1:8">
      <c r="A29" s="52" t="s">
        <v>162</v>
      </c>
      <c r="B29" s="53">
        <v>18122.5</v>
      </c>
      <c r="C29" s="53"/>
      <c r="D29" s="53"/>
      <c r="E29" s="58"/>
      <c r="F29" s="99"/>
      <c r="G29" s="89" t="s">
        <v>181</v>
      </c>
      <c r="H29" s="90">
        <f>SUM(H18+H23-H27)</f>
        <v>107421.85999999999</v>
      </c>
    </row>
    <row r="30" spans="1:8">
      <c r="A30" s="52" t="s">
        <v>163</v>
      </c>
      <c r="B30" s="53"/>
      <c r="C30" s="53"/>
      <c r="D30" s="53"/>
      <c r="E30" s="58"/>
      <c r="F30" s="99"/>
      <c r="H30" s="91" t="s">
        <v>182</v>
      </c>
    </row>
    <row r="31" spans="1:8">
      <c r="A31" s="52" t="s">
        <v>164</v>
      </c>
      <c r="B31" s="53"/>
      <c r="C31" s="53"/>
      <c r="D31" s="53"/>
      <c r="E31" s="58"/>
      <c r="F31" s="99"/>
    </row>
    <row r="32" spans="1:8">
      <c r="A32" s="54" t="s">
        <v>165</v>
      </c>
      <c r="B32" s="55">
        <f>SUM(B26:B29)</f>
        <v>42271.199999999997</v>
      </c>
      <c r="C32" s="53"/>
      <c r="D32" s="53"/>
      <c r="E32" s="58"/>
      <c r="F32" s="99"/>
    </row>
    <row r="33" spans="1:8">
      <c r="E33" s="58"/>
      <c r="F33" s="99"/>
    </row>
    <row r="34" spans="1:8">
      <c r="A34" s="52"/>
      <c r="B34" s="53"/>
      <c r="C34" s="53"/>
      <c r="D34" s="53"/>
      <c r="E34" s="58"/>
      <c r="F34" s="99"/>
      <c r="G34" s="92" t="s">
        <v>191</v>
      </c>
      <c r="H34" s="93"/>
    </row>
    <row r="35" spans="1:8">
      <c r="A35" s="51" t="s">
        <v>166</v>
      </c>
      <c r="B35" s="53"/>
      <c r="C35" s="53"/>
      <c r="D35" s="53"/>
      <c r="E35" s="59"/>
      <c r="F35" s="99"/>
      <c r="G35" s="92">
        <v>2073</v>
      </c>
      <c r="H35" s="94" t="s">
        <v>289</v>
      </c>
    </row>
    <row r="36" spans="1:8">
      <c r="A36" s="50" t="s">
        <v>66</v>
      </c>
      <c r="B36" s="52"/>
      <c r="C36" s="52"/>
      <c r="D36" s="52"/>
      <c r="E36" s="59"/>
      <c r="F36" s="99"/>
      <c r="G36" s="92">
        <v>2118</v>
      </c>
      <c r="H36" s="94">
        <v>1118.8</v>
      </c>
    </row>
    <row r="37" spans="1:8">
      <c r="A37" s="52" t="s">
        <v>67</v>
      </c>
      <c r="B37" s="53">
        <v>244.17</v>
      </c>
      <c r="C37" s="53">
        <v>244.17</v>
      </c>
      <c r="D37" s="53"/>
      <c r="E37" s="56">
        <v>750</v>
      </c>
      <c r="F37" s="99"/>
      <c r="G37" s="92">
        <v>2119</v>
      </c>
      <c r="H37" s="94">
        <v>14.39</v>
      </c>
    </row>
    <row r="38" spans="1:8">
      <c r="A38" s="52" t="s">
        <v>68</v>
      </c>
      <c r="B38" s="53">
        <v>6410.97</v>
      </c>
      <c r="C38" s="53">
        <v>6410.97</v>
      </c>
      <c r="D38" s="53"/>
      <c r="E38" s="56">
        <v>13000</v>
      </c>
      <c r="F38" s="99"/>
      <c r="G38" s="92"/>
      <c r="H38" s="104">
        <f>SUM(H36:H37)</f>
        <v>1133.19</v>
      </c>
    </row>
    <row r="39" spans="1:8">
      <c r="A39" s="52" t="s">
        <v>69</v>
      </c>
      <c r="B39" s="53">
        <v>120</v>
      </c>
      <c r="C39" s="53">
        <v>120</v>
      </c>
      <c r="D39" s="53"/>
      <c r="E39" s="56">
        <v>240</v>
      </c>
      <c r="F39" s="99"/>
    </row>
    <row r="40" spans="1:8">
      <c r="A40" s="52" t="s">
        <v>70</v>
      </c>
      <c r="B40" s="53"/>
      <c r="C40" s="53"/>
      <c r="D40" s="53"/>
      <c r="E40" s="56">
        <v>150</v>
      </c>
      <c r="F40" s="99"/>
    </row>
    <row r="41" spans="1:8">
      <c r="A41" s="52"/>
      <c r="B41" s="53"/>
      <c r="C41" s="53"/>
      <c r="D41" s="53"/>
      <c r="E41" s="56"/>
      <c r="F41" s="99"/>
      <c r="G41" s="92" t="s">
        <v>224</v>
      </c>
      <c r="H41" s="106"/>
    </row>
    <row r="42" spans="1:8">
      <c r="A42" s="50" t="s">
        <v>71</v>
      </c>
      <c r="B42" s="53"/>
      <c r="C42" s="53"/>
      <c r="D42" s="53"/>
      <c r="E42" s="56"/>
      <c r="F42" s="99"/>
      <c r="G42" s="130">
        <v>2120</v>
      </c>
      <c r="H42" s="94">
        <v>250</v>
      </c>
    </row>
    <row r="43" spans="1:8">
      <c r="A43" s="52" t="s">
        <v>72</v>
      </c>
      <c r="B43" s="53">
        <v>79.650000000000006</v>
      </c>
      <c r="C43" s="53">
        <v>79.650000000000006</v>
      </c>
      <c r="D43" s="53"/>
      <c r="E43" s="56">
        <v>450</v>
      </c>
      <c r="F43" s="99"/>
      <c r="G43" s="107">
        <v>2121</v>
      </c>
      <c r="H43" s="94">
        <v>27</v>
      </c>
    </row>
    <row r="44" spans="1:8">
      <c r="A44" s="52" t="s">
        <v>73</v>
      </c>
      <c r="B44" s="53">
        <v>88.52</v>
      </c>
      <c r="C44" s="53">
        <v>74.52</v>
      </c>
      <c r="D44" s="53">
        <v>14</v>
      </c>
      <c r="E44" s="56">
        <v>300</v>
      </c>
      <c r="F44" s="99"/>
      <c r="G44" s="131">
        <v>2122</v>
      </c>
      <c r="H44" s="94">
        <v>27.59</v>
      </c>
    </row>
    <row r="45" spans="1:8">
      <c r="A45" s="52"/>
      <c r="B45" s="53"/>
      <c r="C45" s="53"/>
      <c r="D45" s="53"/>
      <c r="E45" s="56"/>
      <c r="F45" s="99"/>
      <c r="G45" s="130">
        <v>2123</v>
      </c>
      <c r="H45" s="94">
        <v>16.68</v>
      </c>
    </row>
    <row r="46" spans="1:8">
      <c r="A46" s="50" t="s">
        <v>74</v>
      </c>
      <c r="B46" s="53"/>
      <c r="C46" s="53"/>
      <c r="D46" s="53"/>
      <c r="E46" s="56"/>
      <c r="F46" s="99"/>
      <c r="G46" s="131">
        <v>2124</v>
      </c>
      <c r="H46" s="94">
        <v>1800</v>
      </c>
    </row>
    <row r="47" spans="1:8">
      <c r="A47" s="52" t="s">
        <v>75</v>
      </c>
      <c r="B47" s="53">
        <v>150</v>
      </c>
      <c r="C47" s="53">
        <v>150</v>
      </c>
      <c r="D47" s="53"/>
      <c r="E47" s="56">
        <v>175</v>
      </c>
      <c r="F47" s="99"/>
      <c r="G47" s="131">
        <v>2125</v>
      </c>
      <c r="H47" s="94">
        <v>456</v>
      </c>
    </row>
    <row r="48" spans="1:8">
      <c r="A48" s="52" t="s">
        <v>76</v>
      </c>
      <c r="B48" s="53"/>
      <c r="C48" s="53"/>
      <c r="D48" s="53"/>
      <c r="E48" s="56">
        <v>260</v>
      </c>
      <c r="F48" s="99"/>
      <c r="G48" s="131">
        <v>2126</v>
      </c>
      <c r="H48" s="94">
        <v>6684.68</v>
      </c>
    </row>
    <row r="49" spans="1:14">
      <c r="A49" s="52"/>
      <c r="B49" s="53"/>
      <c r="C49" s="53"/>
      <c r="D49" s="53"/>
      <c r="E49" s="56"/>
      <c r="F49" s="99"/>
      <c r="G49" s="131">
        <v>2127</v>
      </c>
      <c r="H49" s="94">
        <v>720</v>
      </c>
    </row>
    <row r="50" spans="1:14">
      <c r="A50" s="50" t="s">
        <v>77</v>
      </c>
      <c r="B50" s="53"/>
      <c r="C50" s="53"/>
      <c r="D50" s="53"/>
      <c r="E50" s="56"/>
      <c r="F50" s="99"/>
      <c r="G50" s="131">
        <v>2128</v>
      </c>
      <c r="H50" s="93">
        <v>750</v>
      </c>
    </row>
    <row r="51" spans="1:14">
      <c r="A51" s="52" t="s">
        <v>78</v>
      </c>
      <c r="B51" s="53">
        <v>461.97</v>
      </c>
      <c r="C51" s="53">
        <v>461.97</v>
      </c>
      <c r="D51" s="53"/>
      <c r="E51" s="56">
        <v>1500</v>
      </c>
      <c r="F51" s="99"/>
      <c r="G51" s="131">
        <v>2129</v>
      </c>
      <c r="H51" s="94">
        <v>1173.77</v>
      </c>
    </row>
    <row r="52" spans="1:14">
      <c r="A52" s="52" t="s">
        <v>79</v>
      </c>
      <c r="B52" s="53">
        <v>482.97</v>
      </c>
      <c r="C52" s="53">
        <v>482.97</v>
      </c>
      <c r="D52" s="53"/>
      <c r="E52" s="56">
        <v>600</v>
      </c>
      <c r="F52" s="99"/>
      <c r="G52" s="92">
        <v>2130</v>
      </c>
      <c r="H52" s="94">
        <v>286.11</v>
      </c>
    </row>
    <row r="53" spans="1:14">
      <c r="A53" s="52" t="s">
        <v>80</v>
      </c>
      <c r="B53" s="53"/>
      <c r="C53" s="53"/>
      <c r="D53" s="53"/>
      <c r="E53" s="56">
        <v>500</v>
      </c>
      <c r="F53" s="99"/>
      <c r="G53" s="131">
        <v>2131</v>
      </c>
      <c r="H53" s="94">
        <v>189.07</v>
      </c>
      <c r="N53" s="166"/>
    </row>
    <row r="54" spans="1:14">
      <c r="A54" s="52" t="s">
        <v>81</v>
      </c>
      <c r="B54" s="53">
        <v>62.5</v>
      </c>
      <c r="C54" s="53">
        <v>62.5</v>
      </c>
      <c r="D54" s="53"/>
      <c r="E54" s="56">
        <v>180</v>
      </c>
      <c r="F54" s="99"/>
      <c r="G54" s="131">
        <v>2132</v>
      </c>
      <c r="H54" s="94">
        <v>14.39</v>
      </c>
    </row>
    <row r="55" spans="1:14">
      <c r="A55" s="52" t="s">
        <v>82</v>
      </c>
      <c r="B55" s="53"/>
      <c r="C55" s="53"/>
      <c r="D55" s="53"/>
      <c r="E55" s="56"/>
      <c r="F55" s="99"/>
      <c r="G55" s="131">
        <v>2133</v>
      </c>
      <c r="H55" s="95">
        <v>250</v>
      </c>
    </row>
    <row r="56" spans="1:14">
      <c r="A56" s="52" t="s">
        <v>83</v>
      </c>
      <c r="B56" s="53"/>
      <c r="C56" s="53"/>
      <c r="D56" s="53"/>
      <c r="E56" s="56">
        <v>140</v>
      </c>
      <c r="F56" s="99"/>
      <c r="H56" s="104">
        <f>SUM(H42:H55)</f>
        <v>12645.29</v>
      </c>
    </row>
    <row r="57" spans="1:14">
      <c r="A57" s="52" t="s">
        <v>84</v>
      </c>
      <c r="B57" s="53"/>
      <c r="C57" s="53"/>
      <c r="D57" s="53"/>
      <c r="E57" s="56"/>
      <c r="F57" s="99"/>
      <c r="H57" s="105"/>
    </row>
    <row r="58" spans="1:14">
      <c r="A58" s="52"/>
      <c r="B58" s="53"/>
      <c r="C58" s="53"/>
      <c r="D58" s="53"/>
      <c r="E58" s="56"/>
      <c r="F58" s="99"/>
    </row>
    <row r="59" spans="1:14">
      <c r="A59" s="50" t="s">
        <v>85</v>
      </c>
      <c r="B59" s="53"/>
      <c r="C59" s="53"/>
      <c r="D59" s="53"/>
      <c r="E59" s="56"/>
      <c r="F59" s="99"/>
    </row>
    <row r="60" spans="1:14">
      <c r="A60" s="52" t="s">
        <v>86</v>
      </c>
      <c r="B60" s="53">
        <v>549.38</v>
      </c>
      <c r="C60" s="53">
        <v>486</v>
      </c>
      <c r="D60" s="53">
        <v>63.38</v>
      </c>
      <c r="E60" s="56">
        <v>500</v>
      </c>
      <c r="F60" s="99"/>
    </row>
    <row r="61" spans="1:14">
      <c r="A61" s="52" t="s">
        <v>87</v>
      </c>
      <c r="B61" s="53"/>
      <c r="C61" s="53"/>
      <c r="D61" s="53"/>
      <c r="E61" s="56">
        <v>10</v>
      </c>
      <c r="F61" s="99"/>
    </row>
    <row r="62" spans="1:14">
      <c r="A62" s="52" t="s">
        <v>88</v>
      </c>
      <c r="B62" s="53"/>
      <c r="C62" s="53"/>
      <c r="D62" s="53"/>
      <c r="E62" s="56">
        <v>180</v>
      </c>
      <c r="F62" s="99"/>
    </row>
    <row r="63" spans="1:14">
      <c r="A63" s="52" t="s">
        <v>89</v>
      </c>
      <c r="B63" s="53">
        <v>40</v>
      </c>
      <c r="C63" s="53">
        <v>40</v>
      </c>
      <c r="D63" s="53"/>
      <c r="E63" s="56">
        <v>50</v>
      </c>
      <c r="F63" s="99"/>
    </row>
    <row r="64" spans="1:14">
      <c r="A64" s="52"/>
      <c r="B64" s="53"/>
      <c r="C64" s="53"/>
      <c r="D64" s="53"/>
      <c r="E64" s="56"/>
      <c r="F64" s="99"/>
    </row>
    <row r="65" spans="1:6">
      <c r="A65" s="50" t="s">
        <v>90</v>
      </c>
      <c r="B65" s="53"/>
      <c r="C65" s="53"/>
      <c r="D65" s="53"/>
      <c r="E65" s="56"/>
      <c r="F65" s="99"/>
    </row>
    <row r="66" spans="1:6">
      <c r="A66" s="52" t="s">
        <v>91</v>
      </c>
      <c r="B66" s="53"/>
      <c r="C66" s="53"/>
      <c r="D66" s="53"/>
      <c r="E66" s="56">
        <v>350</v>
      </c>
      <c r="F66" s="99"/>
    </row>
    <row r="67" spans="1:6">
      <c r="A67" s="52" t="s">
        <v>92</v>
      </c>
      <c r="B67" s="53"/>
      <c r="C67" s="53"/>
      <c r="D67" s="53"/>
      <c r="E67" s="56">
        <v>350</v>
      </c>
      <c r="F67" s="99"/>
    </row>
    <row r="68" spans="1:6">
      <c r="A68" s="52" t="s">
        <v>93</v>
      </c>
      <c r="B68" s="53"/>
      <c r="C68" s="53"/>
      <c r="D68" s="53"/>
      <c r="E68" s="56">
        <v>350</v>
      </c>
      <c r="F68" s="99"/>
    </row>
    <row r="69" spans="1:6">
      <c r="A69" s="52" t="s">
        <v>94</v>
      </c>
      <c r="B69" s="53"/>
      <c r="C69" s="53"/>
      <c r="D69" s="53"/>
      <c r="E69" s="56">
        <v>350</v>
      </c>
      <c r="F69" s="99"/>
    </row>
    <row r="70" spans="1:6">
      <c r="A70" s="52" t="s">
        <v>95</v>
      </c>
      <c r="B70" s="53"/>
      <c r="C70" s="53"/>
      <c r="D70" s="53"/>
      <c r="E70" s="56">
        <v>350</v>
      </c>
      <c r="F70" s="99"/>
    </row>
    <row r="71" spans="1:6">
      <c r="A71" s="52" t="s">
        <v>96</v>
      </c>
      <c r="B71" s="53"/>
      <c r="C71" s="53"/>
      <c r="D71" s="53"/>
      <c r="E71" s="56">
        <v>350</v>
      </c>
      <c r="F71" s="99"/>
    </row>
    <row r="72" spans="1:6">
      <c r="A72" s="52" t="s">
        <v>97</v>
      </c>
      <c r="B72" s="53"/>
      <c r="C72" s="53"/>
      <c r="D72" s="53"/>
      <c r="E72" s="56">
        <v>350</v>
      </c>
      <c r="F72" s="99"/>
    </row>
    <row r="73" spans="1:6">
      <c r="A73" s="52" t="s">
        <v>98</v>
      </c>
      <c r="B73" s="53"/>
      <c r="C73" s="53"/>
      <c r="D73" s="53"/>
      <c r="E73" s="56">
        <v>30</v>
      </c>
      <c r="F73" s="99"/>
    </row>
    <row r="74" spans="1:6">
      <c r="A74" s="52" t="s">
        <v>185</v>
      </c>
      <c r="B74" s="53"/>
      <c r="C74" s="53"/>
      <c r="D74" s="53"/>
      <c r="E74" s="56">
        <v>200</v>
      </c>
      <c r="F74" s="99"/>
    </row>
    <row r="75" spans="1:6">
      <c r="A75" s="52" t="s">
        <v>99</v>
      </c>
      <c r="B75" s="53"/>
      <c r="C75" s="53"/>
      <c r="D75" s="53"/>
      <c r="E75" s="56">
        <v>850</v>
      </c>
      <c r="F75" s="99"/>
    </row>
    <row r="76" spans="1:6">
      <c r="A76" s="52" t="s">
        <v>100</v>
      </c>
      <c r="B76" s="53"/>
      <c r="C76" s="53"/>
      <c r="D76" s="53"/>
      <c r="E76" s="56">
        <v>350</v>
      </c>
      <c r="F76" s="99"/>
    </row>
    <row r="77" spans="1:6">
      <c r="A77" s="52" t="s">
        <v>101</v>
      </c>
      <c r="B77" s="53">
        <v>123.25</v>
      </c>
      <c r="C77" s="53">
        <v>123.25</v>
      </c>
      <c r="D77" s="53"/>
      <c r="E77" s="56">
        <v>120</v>
      </c>
      <c r="F77" s="99"/>
    </row>
    <row r="78" spans="1:6">
      <c r="A78" s="52" t="s">
        <v>102</v>
      </c>
      <c r="B78" s="53"/>
      <c r="C78" s="53"/>
      <c r="D78" s="53"/>
      <c r="E78" s="56">
        <v>150</v>
      </c>
      <c r="F78" s="99"/>
    </row>
    <row r="79" spans="1:6">
      <c r="A79" s="52"/>
      <c r="B79" s="53"/>
      <c r="C79" s="53"/>
      <c r="D79" s="53"/>
      <c r="E79" s="56"/>
      <c r="F79" s="99"/>
    </row>
    <row r="80" spans="1:6">
      <c r="A80" s="50" t="s">
        <v>103</v>
      </c>
      <c r="B80" s="53"/>
      <c r="C80" s="53"/>
      <c r="D80" s="53"/>
      <c r="E80" s="56"/>
      <c r="F80" s="99"/>
    </row>
    <row r="81" spans="1:6">
      <c r="A81" s="52" t="s">
        <v>104</v>
      </c>
      <c r="B81" s="53"/>
      <c r="C81" s="53"/>
      <c r="D81" s="53"/>
      <c r="E81" s="56">
        <v>350</v>
      </c>
      <c r="F81" s="99"/>
    </row>
    <row r="82" spans="1:6">
      <c r="A82" s="52" t="s">
        <v>105</v>
      </c>
      <c r="B82" s="53">
        <v>161.26</v>
      </c>
      <c r="C82" s="53">
        <v>134.38</v>
      </c>
      <c r="D82" s="53">
        <v>26.88</v>
      </c>
      <c r="E82" s="56">
        <v>175</v>
      </c>
      <c r="F82" s="99"/>
    </row>
    <row r="83" spans="1:6">
      <c r="A83" s="52" t="s">
        <v>106</v>
      </c>
      <c r="B83" s="53">
        <v>151.19999999999999</v>
      </c>
      <c r="C83" s="53">
        <v>126</v>
      </c>
      <c r="D83" s="53">
        <v>25.2</v>
      </c>
      <c r="E83" s="56">
        <v>180</v>
      </c>
      <c r="F83" s="99"/>
    </row>
    <row r="84" spans="1:6">
      <c r="A84" s="52" t="s">
        <v>107</v>
      </c>
      <c r="B84" s="53">
        <v>86.34</v>
      </c>
      <c r="C84" s="53">
        <v>71.94</v>
      </c>
      <c r="D84" s="53">
        <v>14.4</v>
      </c>
      <c r="E84" s="56">
        <v>175</v>
      </c>
      <c r="F84" s="99"/>
    </row>
    <row r="85" spans="1:6">
      <c r="A85" s="52" t="s">
        <v>108</v>
      </c>
      <c r="B85" s="53">
        <v>250</v>
      </c>
      <c r="C85" s="53">
        <v>250</v>
      </c>
      <c r="D85" s="53"/>
      <c r="E85" s="56">
        <v>500</v>
      </c>
      <c r="F85" s="99"/>
    </row>
    <row r="86" spans="1:6">
      <c r="A86" s="52" t="s">
        <v>109</v>
      </c>
      <c r="B86" s="53"/>
      <c r="C86" s="53"/>
      <c r="D86" s="53"/>
      <c r="E86" s="56"/>
      <c r="F86" s="99"/>
    </row>
    <row r="87" spans="1:6">
      <c r="A87" s="52" t="s">
        <v>110</v>
      </c>
      <c r="B87" s="53"/>
      <c r="C87" s="53"/>
      <c r="D87" s="53"/>
      <c r="E87" s="56">
        <v>80</v>
      </c>
      <c r="F87" s="99"/>
    </row>
    <row r="88" spans="1:6">
      <c r="A88" s="52"/>
      <c r="B88" s="53"/>
      <c r="C88" s="53"/>
      <c r="D88" s="53"/>
      <c r="E88" s="56"/>
      <c r="F88" s="99"/>
    </row>
    <row r="89" spans="1:6">
      <c r="A89" s="50" t="s">
        <v>111</v>
      </c>
      <c r="B89" s="53"/>
      <c r="C89" s="53"/>
      <c r="D89" s="53"/>
      <c r="E89" s="56"/>
      <c r="F89" s="99"/>
    </row>
    <row r="90" spans="1:6">
      <c r="A90" s="52" t="s">
        <v>112</v>
      </c>
      <c r="B90" s="53">
        <v>487.2</v>
      </c>
      <c r="C90" s="53">
        <v>406</v>
      </c>
      <c r="D90" s="53">
        <v>81.2</v>
      </c>
      <c r="E90" s="56">
        <v>500</v>
      </c>
      <c r="F90" s="99"/>
    </row>
    <row r="91" spans="1:6">
      <c r="A91" s="52" t="s">
        <v>113</v>
      </c>
      <c r="B91" s="53"/>
      <c r="C91" s="53"/>
      <c r="D91" s="53"/>
      <c r="E91" s="56">
        <v>350</v>
      </c>
      <c r="F91" s="99"/>
    </row>
    <row r="92" spans="1:6">
      <c r="A92" s="52" t="s">
        <v>114</v>
      </c>
      <c r="B92" s="53">
        <v>4125</v>
      </c>
      <c r="C92" s="53">
        <v>4125</v>
      </c>
      <c r="D92" s="53"/>
      <c r="E92" s="56">
        <v>4500</v>
      </c>
      <c r="F92" s="99"/>
    </row>
    <row r="93" spans="1:6">
      <c r="A93" s="52" t="s">
        <v>115</v>
      </c>
      <c r="B93" s="53"/>
      <c r="C93" s="53"/>
      <c r="D93" s="53"/>
      <c r="E93" s="56">
        <v>200</v>
      </c>
      <c r="F93" s="99"/>
    </row>
    <row r="94" spans="1:6">
      <c r="A94" s="52" t="s">
        <v>116</v>
      </c>
      <c r="B94" s="53"/>
      <c r="C94" s="53"/>
      <c r="D94" s="53"/>
      <c r="E94" s="56">
        <v>300</v>
      </c>
      <c r="F94" s="99"/>
    </row>
    <row r="95" spans="1:6">
      <c r="A95" s="52" t="s">
        <v>189</v>
      </c>
      <c r="B95" s="53">
        <v>141.99</v>
      </c>
      <c r="C95" s="53">
        <v>141.99</v>
      </c>
      <c r="D95" s="53"/>
      <c r="E95" s="56">
        <v>500</v>
      </c>
      <c r="F95" s="99"/>
    </row>
    <row r="96" spans="1:6">
      <c r="A96" s="52" t="s">
        <v>117</v>
      </c>
      <c r="B96" s="53">
        <v>397.56</v>
      </c>
      <c r="C96" s="53">
        <v>331.3</v>
      </c>
      <c r="D96" s="53">
        <v>66.260000000000005</v>
      </c>
      <c r="E96" s="56">
        <v>500</v>
      </c>
      <c r="F96" s="99"/>
    </row>
    <row r="97" spans="1:6">
      <c r="A97" s="52" t="s">
        <v>118</v>
      </c>
      <c r="B97" s="53"/>
      <c r="C97" s="53"/>
      <c r="D97" s="53"/>
      <c r="E97" s="56">
        <v>500</v>
      </c>
      <c r="F97" s="99"/>
    </row>
    <row r="98" spans="1:6">
      <c r="A98" s="52" t="s">
        <v>119</v>
      </c>
      <c r="B98" s="53"/>
      <c r="C98" s="53"/>
      <c r="D98" s="53"/>
      <c r="E98" s="56">
        <v>500</v>
      </c>
      <c r="F98" s="99"/>
    </row>
    <row r="99" spans="1:6">
      <c r="A99" s="52" t="s">
        <v>120</v>
      </c>
      <c r="B99" s="53"/>
      <c r="C99" s="53"/>
      <c r="D99" s="53"/>
      <c r="E99" s="56">
        <v>100</v>
      </c>
      <c r="F99" s="99"/>
    </row>
    <row r="100" spans="1:6">
      <c r="A100" s="52"/>
      <c r="B100" s="53"/>
      <c r="C100" s="53"/>
      <c r="D100" s="53"/>
      <c r="E100" s="56"/>
      <c r="F100" s="99"/>
    </row>
    <row r="101" spans="1:6">
      <c r="A101" s="50" t="s">
        <v>121</v>
      </c>
      <c r="B101" s="53"/>
      <c r="C101" s="53"/>
      <c r="D101" s="53"/>
      <c r="E101" s="56"/>
      <c r="F101" s="99"/>
    </row>
    <row r="102" spans="1:6">
      <c r="A102" s="52" t="s">
        <v>122</v>
      </c>
      <c r="B102" s="53"/>
      <c r="C102" s="53"/>
      <c r="D102" s="53"/>
      <c r="E102" s="56">
        <v>300</v>
      </c>
      <c r="F102" s="99"/>
    </row>
    <row r="103" spans="1:6">
      <c r="A103" s="52"/>
      <c r="B103" s="53"/>
      <c r="C103" s="53"/>
      <c r="D103" s="53"/>
      <c r="E103" s="56"/>
      <c r="F103" s="99"/>
    </row>
    <row r="104" spans="1:6">
      <c r="A104" s="52"/>
      <c r="B104" s="53"/>
      <c r="C104" s="53"/>
      <c r="D104" s="53"/>
      <c r="E104" s="56"/>
      <c r="F104" s="99"/>
    </row>
    <row r="105" spans="1:6">
      <c r="A105" s="50" t="s">
        <v>123</v>
      </c>
      <c r="B105" s="53"/>
      <c r="C105" s="53"/>
      <c r="D105" s="53"/>
      <c r="E105" s="56"/>
      <c r="F105" s="99"/>
    </row>
    <row r="106" spans="1:6">
      <c r="A106" s="52" t="s">
        <v>124</v>
      </c>
      <c r="B106" s="53"/>
      <c r="C106" s="53"/>
      <c r="D106" s="53"/>
      <c r="E106" s="56">
        <v>500</v>
      </c>
      <c r="F106" s="99"/>
    </row>
    <row r="107" spans="1:6">
      <c r="A107" s="52" t="s">
        <v>125</v>
      </c>
      <c r="B107" s="53">
        <v>97.64</v>
      </c>
      <c r="C107" s="53">
        <v>97.64</v>
      </c>
      <c r="D107" s="53"/>
      <c r="E107" s="56"/>
      <c r="F107" s="99"/>
    </row>
    <row r="108" spans="1:6">
      <c r="A108" s="52" t="s">
        <v>126</v>
      </c>
      <c r="B108" s="53"/>
      <c r="C108" s="53"/>
      <c r="D108" s="53"/>
      <c r="E108" s="56"/>
      <c r="F108" s="99"/>
    </row>
    <row r="109" spans="1:6">
      <c r="A109" s="52" t="s">
        <v>127</v>
      </c>
      <c r="B109" s="53"/>
      <c r="C109" s="53"/>
      <c r="D109" s="53"/>
      <c r="E109" s="56"/>
      <c r="F109" s="99"/>
    </row>
    <row r="110" spans="1:6">
      <c r="A110" s="52" t="s">
        <v>128</v>
      </c>
      <c r="B110" s="53"/>
      <c r="C110" s="53"/>
      <c r="D110" s="53"/>
      <c r="E110" s="56"/>
      <c r="F110" s="99"/>
    </row>
    <row r="111" spans="1:6">
      <c r="A111" s="52" t="s">
        <v>129</v>
      </c>
      <c r="B111" s="53"/>
      <c r="C111" s="53"/>
      <c r="D111" s="53"/>
      <c r="E111" s="56">
        <v>100</v>
      </c>
      <c r="F111" s="99"/>
    </row>
    <row r="112" spans="1:6">
      <c r="A112" s="52" t="s">
        <v>186</v>
      </c>
      <c r="B112" s="53">
        <v>216.55</v>
      </c>
      <c r="C112" s="53">
        <v>216.55</v>
      </c>
      <c r="D112" s="53"/>
      <c r="E112" s="56"/>
      <c r="F112" s="99"/>
    </row>
    <row r="113" spans="1:6">
      <c r="A113" s="52" t="s">
        <v>130</v>
      </c>
      <c r="B113" s="53"/>
      <c r="C113" s="53"/>
      <c r="D113" s="53"/>
      <c r="E113" s="56"/>
      <c r="F113" s="99"/>
    </row>
    <row r="114" spans="1:6">
      <c r="A114" s="52" t="s">
        <v>15</v>
      </c>
      <c r="B114" s="53">
        <v>555.59</v>
      </c>
      <c r="C114" s="53">
        <v>467.59</v>
      </c>
      <c r="D114" s="53">
        <v>88</v>
      </c>
      <c r="E114" s="56"/>
      <c r="F114" s="99"/>
    </row>
    <row r="115" spans="1:6">
      <c r="A115" s="52" t="s">
        <v>131</v>
      </c>
      <c r="B115" s="53"/>
      <c r="C115" s="53"/>
      <c r="D115" s="53"/>
      <c r="E115" s="56"/>
      <c r="F115" s="99"/>
    </row>
    <row r="116" spans="1:6">
      <c r="A116" s="52" t="s">
        <v>132</v>
      </c>
      <c r="B116" s="53"/>
      <c r="C116" s="53"/>
      <c r="D116" s="53"/>
      <c r="E116" s="56">
        <v>550</v>
      </c>
      <c r="F116" s="99"/>
    </row>
    <row r="117" spans="1:6">
      <c r="A117" s="52" t="s">
        <v>133</v>
      </c>
      <c r="B117" s="53"/>
      <c r="C117" s="53"/>
      <c r="D117" s="53"/>
      <c r="E117" s="56">
        <v>50</v>
      </c>
      <c r="F117" s="99"/>
    </row>
    <row r="118" spans="1:6">
      <c r="A118" s="52" t="s">
        <v>134</v>
      </c>
      <c r="B118" s="53"/>
      <c r="C118" s="53"/>
      <c r="D118" s="53"/>
      <c r="E118" s="56">
        <v>150</v>
      </c>
      <c r="F118" s="99"/>
    </row>
    <row r="119" spans="1:6">
      <c r="A119" s="52" t="s">
        <v>135</v>
      </c>
      <c r="B119" s="53"/>
      <c r="C119" s="53"/>
      <c r="D119" s="53"/>
      <c r="E119" s="56">
        <v>1000</v>
      </c>
      <c r="F119" s="99"/>
    </row>
    <row r="120" spans="1:6">
      <c r="A120" s="52" t="s">
        <v>230</v>
      </c>
      <c r="B120" s="53">
        <v>2348.88</v>
      </c>
      <c r="C120" s="53">
        <v>1960.18</v>
      </c>
      <c r="D120" s="53">
        <v>388.7</v>
      </c>
      <c r="E120" s="56"/>
      <c r="F120" s="99"/>
    </row>
    <row r="121" spans="1:6">
      <c r="A121" s="52" t="s">
        <v>136</v>
      </c>
      <c r="B121" s="53"/>
      <c r="C121" s="53"/>
      <c r="D121" s="53"/>
      <c r="E121" s="56"/>
      <c r="F121" s="99"/>
    </row>
    <row r="122" spans="1:6">
      <c r="A122" s="52" t="s">
        <v>284</v>
      </c>
      <c r="B122" s="53">
        <v>1800</v>
      </c>
      <c r="C122" s="53">
        <v>1500</v>
      </c>
      <c r="D122" s="53">
        <v>300</v>
      </c>
      <c r="E122" s="56"/>
      <c r="F122" s="99"/>
    </row>
    <row r="123" spans="1:6">
      <c r="A123" s="52" t="s">
        <v>137</v>
      </c>
      <c r="B123" s="53">
        <v>558.72</v>
      </c>
      <c r="C123" s="53">
        <v>535.47</v>
      </c>
      <c r="D123" s="53">
        <v>23.25</v>
      </c>
      <c r="E123" s="56">
        <v>600</v>
      </c>
      <c r="F123" s="99"/>
    </row>
    <row r="124" spans="1:6">
      <c r="A124" s="52" t="s">
        <v>285</v>
      </c>
      <c r="B124" s="53">
        <v>7860.68</v>
      </c>
      <c r="C124" s="53">
        <v>6550.57</v>
      </c>
      <c r="D124" s="53">
        <v>1310.1099999999999</v>
      </c>
      <c r="E124" s="56"/>
      <c r="F124" s="99"/>
    </row>
    <row r="125" spans="1:6">
      <c r="A125" s="52" t="s">
        <v>286</v>
      </c>
      <c r="B125" s="53"/>
      <c r="C125" s="53"/>
      <c r="D125" s="53"/>
      <c r="E125" s="56"/>
      <c r="F125" s="99"/>
    </row>
    <row r="126" spans="1:6">
      <c r="A126" s="52" t="s">
        <v>138</v>
      </c>
      <c r="B126" s="53"/>
      <c r="C126" s="53"/>
      <c r="D126" s="53"/>
      <c r="E126" s="56">
        <v>250</v>
      </c>
      <c r="F126" s="99"/>
    </row>
    <row r="127" spans="1:6">
      <c r="A127" s="52" t="s">
        <v>139</v>
      </c>
      <c r="B127" s="53"/>
      <c r="C127" s="53"/>
      <c r="D127" s="53"/>
      <c r="E127" s="56"/>
      <c r="F127" s="99"/>
    </row>
    <row r="128" spans="1:6">
      <c r="A128" s="52" t="s">
        <v>287</v>
      </c>
      <c r="B128" s="53">
        <v>536.11</v>
      </c>
      <c r="C128" s="53">
        <v>536.11</v>
      </c>
      <c r="D128" s="53"/>
      <c r="E128" s="56"/>
      <c r="F128" s="99"/>
    </row>
    <row r="129" spans="1:6">
      <c r="A129" s="52" t="s">
        <v>188</v>
      </c>
      <c r="B129" s="53">
        <v>500</v>
      </c>
      <c r="C129" s="53">
        <v>500</v>
      </c>
      <c r="D129" s="53"/>
      <c r="E129" s="56"/>
      <c r="F129" s="99"/>
    </row>
    <row r="130" spans="1:6">
      <c r="A130" s="52" t="s">
        <v>140</v>
      </c>
      <c r="B130" s="53"/>
      <c r="C130" s="53"/>
      <c r="D130" s="53"/>
      <c r="E130" s="56"/>
      <c r="F130" s="99"/>
    </row>
    <row r="131" spans="1:6">
      <c r="A131" s="52" t="s">
        <v>141</v>
      </c>
      <c r="B131" s="53"/>
      <c r="C131" s="53"/>
      <c r="D131" s="53"/>
      <c r="E131" s="56">
        <v>100</v>
      </c>
      <c r="F131" s="99"/>
    </row>
    <row r="132" spans="1:6">
      <c r="A132" s="52" t="s">
        <v>142</v>
      </c>
      <c r="B132" s="53"/>
      <c r="C132" s="53"/>
      <c r="D132" s="53"/>
      <c r="E132" s="56">
        <v>100</v>
      </c>
      <c r="F132" s="99"/>
    </row>
    <row r="133" spans="1:6">
      <c r="A133" s="52"/>
      <c r="B133" s="53"/>
      <c r="C133" s="53"/>
      <c r="D133" s="53"/>
      <c r="E133" s="60"/>
      <c r="F133" s="99"/>
    </row>
    <row r="134" spans="1:6">
      <c r="A134" s="52" t="s">
        <v>187</v>
      </c>
      <c r="B134" s="53"/>
      <c r="C134" s="53"/>
      <c r="D134" s="53"/>
      <c r="F134" s="99"/>
    </row>
    <row r="135" spans="1:6">
      <c r="B135" s="103">
        <f>SUM(B37:B132)</f>
        <v>29088.100000000002</v>
      </c>
      <c r="C135" s="103">
        <f>SUM(C37:C132)</f>
        <v>26686.719999999998</v>
      </c>
      <c r="D135" s="103">
        <f>SUM(D36:D132)</f>
        <v>2401.38</v>
      </c>
      <c r="E135" s="103">
        <f t="shared" ref="E135" si="0">SUM(E37:E133)</f>
        <v>36245</v>
      </c>
    </row>
    <row r="136" spans="1:6">
      <c r="B136" s="53"/>
    </row>
    <row r="137" spans="1:6">
      <c r="B137" s="10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C839-A0FD-4837-86AD-E74B1A056888}">
  <dimension ref="A1:G69"/>
  <sheetViews>
    <sheetView topLeftCell="A7" workbookViewId="0">
      <selection activeCell="F12" sqref="F12"/>
    </sheetView>
  </sheetViews>
  <sheetFormatPr defaultRowHeight="15"/>
  <cols>
    <col min="1" max="1" width="57.28515625" customWidth="1"/>
    <col min="2" max="2" width="11.42578125" customWidth="1"/>
    <col min="3" max="3" width="18.42578125" customWidth="1"/>
    <col min="6" max="7" width="10.140625" bestFit="1" customWidth="1"/>
  </cols>
  <sheetData>
    <row r="1" spans="1:3">
      <c r="A1" s="1" t="s">
        <v>54</v>
      </c>
      <c r="B1" s="2"/>
    </row>
    <row r="2" spans="1:3">
      <c r="A2" s="3">
        <v>44835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113" t="s">
        <v>307</v>
      </c>
      <c r="B4" s="136">
        <v>1168</v>
      </c>
      <c r="C4" s="7" t="s">
        <v>308</v>
      </c>
    </row>
    <row r="5" spans="1:3">
      <c r="A5" s="113" t="s">
        <v>309</v>
      </c>
      <c r="B5" s="137">
        <v>1168</v>
      </c>
      <c r="C5" s="7" t="s">
        <v>308</v>
      </c>
    </row>
    <row r="6" spans="1:3">
      <c r="A6" s="113" t="s">
        <v>314</v>
      </c>
      <c r="B6" s="137">
        <v>400</v>
      </c>
      <c r="C6" s="7" t="s">
        <v>315</v>
      </c>
    </row>
    <row r="7" spans="1:3">
      <c r="A7" s="113" t="s">
        <v>316</v>
      </c>
      <c r="B7" s="137">
        <v>1168</v>
      </c>
      <c r="C7" s="7" t="s">
        <v>308</v>
      </c>
    </row>
    <row r="8" spans="1:3">
      <c r="A8" s="113" t="s">
        <v>317</v>
      </c>
      <c r="B8" s="137">
        <v>26.5</v>
      </c>
      <c r="C8" s="7" t="s">
        <v>3</v>
      </c>
    </row>
    <row r="9" spans="1:3">
      <c r="A9" s="113" t="s">
        <v>319</v>
      </c>
      <c r="B9" s="137">
        <v>1168</v>
      </c>
      <c r="C9" s="7" t="s">
        <v>308</v>
      </c>
    </row>
    <row r="10" spans="1:3">
      <c r="A10" s="113" t="s">
        <v>318</v>
      </c>
      <c r="B10" s="137">
        <v>1168</v>
      </c>
      <c r="C10" s="7" t="s">
        <v>308</v>
      </c>
    </row>
    <row r="11" spans="1:3">
      <c r="A11" s="113"/>
      <c r="B11" s="137"/>
      <c r="C11" s="7"/>
    </row>
    <row r="12" spans="1:3">
      <c r="A12" s="111"/>
      <c r="B12" s="144">
        <f>SUM(B4:B11)</f>
        <v>6266.5</v>
      </c>
      <c r="C12" s="7"/>
    </row>
    <row r="13" spans="1:3">
      <c r="A13" s="134"/>
      <c r="B13" s="138"/>
      <c r="C13" s="135"/>
    </row>
    <row r="14" spans="1:3">
      <c r="A14" s="45" t="s">
        <v>4</v>
      </c>
      <c r="B14" s="136"/>
      <c r="C14" s="9"/>
    </row>
    <row r="15" spans="1:3">
      <c r="A15" s="9" t="s">
        <v>300</v>
      </c>
      <c r="B15" s="136">
        <v>240</v>
      </c>
      <c r="C15" s="9" t="s">
        <v>8</v>
      </c>
    </row>
    <row r="16" spans="1:3">
      <c r="A16" s="9" t="s">
        <v>313</v>
      </c>
      <c r="B16" s="136">
        <v>11.61</v>
      </c>
      <c r="C16" s="9" t="s">
        <v>302</v>
      </c>
    </row>
    <row r="17" spans="1:3">
      <c r="A17" s="9" t="s">
        <v>301</v>
      </c>
      <c r="B17" s="136">
        <v>36</v>
      </c>
      <c r="C17" s="9" t="s">
        <v>15</v>
      </c>
    </row>
    <row r="18" spans="1:3">
      <c r="A18" s="9" t="s">
        <v>303</v>
      </c>
      <c r="B18" s="139">
        <v>96</v>
      </c>
      <c r="C18" s="9" t="s">
        <v>8</v>
      </c>
    </row>
    <row r="19" spans="1:3">
      <c r="A19" s="9" t="s">
        <v>304</v>
      </c>
      <c r="B19" s="139">
        <v>198</v>
      </c>
      <c r="C19" s="9" t="s">
        <v>8</v>
      </c>
    </row>
    <row r="20" spans="1:3">
      <c r="A20" s="9" t="s">
        <v>305</v>
      </c>
      <c r="B20" s="139">
        <v>123.8</v>
      </c>
      <c r="C20" s="9" t="s">
        <v>8</v>
      </c>
    </row>
    <row r="21" spans="1:3">
      <c r="A21" s="9" t="s">
        <v>306</v>
      </c>
      <c r="B21" s="139">
        <v>101</v>
      </c>
      <c r="C21" s="9" t="s">
        <v>3</v>
      </c>
    </row>
    <row r="22" spans="1:3">
      <c r="A22" s="9" t="s">
        <v>310</v>
      </c>
      <c r="B22" s="139">
        <v>456</v>
      </c>
      <c r="C22" s="9" t="s">
        <v>311</v>
      </c>
    </row>
    <row r="23" spans="1:3">
      <c r="A23" s="9" t="s">
        <v>312</v>
      </c>
      <c r="B23" s="139">
        <v>19.989999999999998</v>
      </c>
      <c r="C23" s="9" t="s">
        <v>8</v>
      </c>
    </row>
    <row r="24" spans="1:3">
      <c r="A24" s="9" t="s">
        <v>296</v>
      </c>
      <c r="B24" s="139">
        <v>375</v>
      </c>
      <c r="C24" s="9" t="s">
        <v>3</v>
      </c>
    </row>
    <row r="25" spans="1:3">
      <c r="A25" s="7" t="s">
        <v>5</v>
      </c>
      <c r="B25" s="140">
        <v>1121.67</v>
      </c>
      <c r="C25" s="7" t="s">
        <v>3</v>
      </c>
    </row>
    <row r="26" spans="1:3">
      <c r="A26" s="7" t="s">
        <v>6</v>
      </c>
      <c r="B26" s="140">
        <v>75.150000000000006</v>
      </c>
      <c r="C26" s="7" t="s">
        <v>3</v>
      </c>
    </row>
    <row r="27" spans="1:3">
      <c r="A27" s="7" t="s">
        <v>7</v>
      </c>
      <c r="B27" s="140">
        <v>35</v>
      </c>
      <c r="C27" s="7" t="s">
        <v>3</v>
      </c>
    </row>
    <row r="28" spans="1:3">
      <c r="A28" s="121" t="s">
        <v>297</v>
      </c>
      <c r="B28" s="141">
        <v>14.39</v>
      </c>
      <c r="C28" s="7" t="s">
        <v>8</v>
      </c>
    </row>
    <row r="29" spans="1:3">
      <c r="A29" s="121" t="s">
        <v>320</v>
      </c>
      <c r="B29" s="141">
        <v>89.7</v>
      </c>
      <c r="C29" s="7" t="s">
        <v>3</v>
      </c>
    </row>
    <row r="30" spans="1:3">
      <c r="A30" s="121"/>
      <c r="B30" s="141"/>
      <c r="C30" s="7"/>
    </row>
    <row r="31" spans="1:3">
      <c r="A31" s="34"/>
      <c r="B31" s="144">
        <f>SUM(B15:B29)</f>
        <v>2993.3099999999995</v>
      </c>
      <c r="C31" s="7"/>
    </row>
    <row r="32" spans="1:3">
      <c r="A32" s="152"/>
      <c r="B32" s="151"/>
      <c r="C32" s="145"/>
    </row>
    <row r="33" spans="1:3" ht="15.75" thickBot="1">
      <c r="A33" s="121"/>
      <c r="B33" s="146"/>
    </row>
    <row r="34" spans="1:3" ht="15.75" thickBot="1">
      <c r="A34" s="19" t="s">
        <v>263</v>
      </c>
      <c r="B34" s="147"/>
    </row>
    <row r="35" spans="1:3" ht="15.75" thickBot="1">
      <c r="A35" s="148" t="s">
        <v>10</v>
      </c>
      <c r="B35" s="150">
        <v>40346.57</v>
      </c>
      <c r="C35" s="22"/>
    </row>
    <row r="36" spans="1:3">
      <c r="A36" s="149" t="s">
        <v>11</v>
      </c>
      <c r="B36" s="47">
        <v>2212.11</v>
      </c>
      <c r="C36" s="22"/>
    </row>
    <row r="37" spans="1:3" ht="15.75" thickBot="1">
      <c r="A37" s="24" t="s">
        <v>12</v>
      </c>
      <c r="B37" s="25">
        <f>SUM(B35:B36)</f>
        <v>42558.68</v>
      </c>
      <c r="C37" s="22"/>
    </row>
    <row r="38" spans="1:3" ht="15.75" thickBot="1">
      <c r="A38" s="26" t="s">
        <v>50</v>
      </c>
      <c r="B38" s="2"/>
      <c r="C38" s="22"/>
    </row>
    <row r="39" spans="1:3" ht="15.75" thickBot="1">
      <c r="A39" s="27" t="s">
        <v>13</v>
      </c>
      <c r="B39" s="28">
        <v>78641.66</v>
      </c>
      <c r="C39" s="22"/>
    </row>
    <row r="40" spans="1:3" ht="15.75" thickBot="1">
      <c r="A40" s="29"/>
      <c r="B40" s="13"/>
      <c r="C40" s="22"/>
    </row>
    <row r="41" spans="1:3" ht="15.75" thickBot="1">
      <c r="A41" s="30" t="s">
        <v>14</v>
      </c>
      <c r="B41" s="157"/>
      <c r="C41" s="31"/>
    </row>
    <row r="42" spans="1:3">
      <c r="A42" s="163" t="s">
        <v>15</v>
      </c>
      <c r="B42" s="158">
        <v>1254.26</v>
      </c>
      <c r="C42" s="31"/>
    </row>
    <row r="43" spans="1:3">
      <c r="A43" s="164" t="s">
        <v>16</v>
      </c>
      <c r="B43" s="44">
        <v>12482.69</v>
      </c>
      <c r="C43" s="31"/>
    </row>
    <row r="44" spans="1:3">
      <c r="A44" s="164" t="s">
        <v>17</v>
      </c>
      <c r="B44" s="44">
        <v>10265.98</v>
      </c>
      <c r="C44" s="31"/>
    </row>
    <row r="45" spans="1:3">
      <c r="A45" s="163" t="s">
        <v>18</v>
      </c>
      <c r="B45" s="159">
        <v>1000</v>
      </c>
      <c r="C45" s="31"/>
    </row>
    <row r="46" spans="1:3">
      <c r="A46" s="164" t="s">
        <v>254</v>
      </c>
      <c r="B46" s="160">
        <v>533.09</v>
      </c>
      <c r="C46" s="37"/>
    </row>
    <row r="47" spans="1:3">
      <c r="A47" s="163" t="s">
        <v>244</v>
      </c>
      <c r="B47" s="161">
        <v>865.33</v>
      </c>
      <c r="C47" s="37"/>
    </row>
    <row r="48" spans="1:3">
      <c r="A48" s="163" t="s">
        <v>22</v>
      </c>
      <c r="B48" s="160">
        <v>0</v>
      </c>
      <c r="C48" s="37"/>
    </row>
    <row r="49" spans="1:7">
      <c r="A49" s="163" t="s">
        <v>242</v>
      </c>
      <c r="B49" s="160">
        <v>89.71</v>
      </c>
      <c r="C49" s="37"/>
      <c r="G49" s="2"/>
    </row>
    <row r="50" spans="1:7">
      <c r="A50" s="163" t="s">
        <v>243</v>
      </c>
      <c r="B50" s="160">
        <v>29.95</v>
      </c>
      <c r="C50" s="37"/>
    </row>
    <row r="51" spans="1:7">
      <c r="A51" s="163" t="s">
        <v>245</v>
      </c>
      <c r="B51" s="160">
        <v>400</v>
      </c>
      <c r="C51" s="37"/>
    </row>
    <row r="52" spans="1:7">
      <c r="A52" s="163" t="s">
        <v>292</v>
      </c>
      <c r="B52" s="160">
        <v>552.28</v>
      </c>
      <c r="C52" s="37"/>
    </row>
    <row r="53" spans="1:7">
      <c r="A53" s="163" t="s">
        <v>46</v>
      </c>
      <c r="B53" s="160">
        <v>141.08000000000001</v>
      </c>
      <c r="C53" s="37"/>
    </row>
    <row r="54" spans="1:7">
      <c r="A54" s="163" t="s">
        <v>52</v>
      </c>
      <c r="B54" s="160">
        <v>115.45</v>
      </c>
      <c r="C54" s="37"/>
      <c r="F54" s="2"/>
    </row>
    <row r="55" spans="1:7">
      <c r="A55" s="163" t="s">
        <v>227</v>
      </c>
      <c r="B55" s="161">
        <v>2771.52</v>
      </c>
      <c r="C55" s="37"/>
    </row>
    <row r="56" spans="1:7">
      <c r="A56" s="163" t="s">
        <v>272</v>
      </c>
      <c r="B56" s="161">
        <v>1512.68</v>
      </c>
      <c r="C56" s="37"/>
    </row>
    <row r="57" spans="1:7" ht="15.75" thickBot="1">
      <c r="A57" s="165" t="s">
        <v>273</v>
      </c>
      <c r="B57" s="162">
        <v>660</v>
      </c>
      <c r="C57" s="37"/>
    </row>
    <row r="58" spans="1:7" ht="15.75" thickBot="1">
      <c r="A58" s="39" t="s">
        <v>25</v>
      </c>
      <c r="B58" s="153">
        <v>22374.959999999999</v>
      </c>
      <c r="C58" s="37"/>
    </row>
    <row r="59" spans="1:7">
      <c r="A59" s="41"/>
      <c r="B59" s="42"/>
      <c r="C59" s="37"/>
    </row>
    <row r="60" spans="1:7">
      <c r="A60" s="1" t="s">
        <v>298</v>
      </c>
      <c r="B60" s="13"/>
    </row>
    <row r="61" spans="1:7">
      <c r="A61" s="1" t="s">
        <v>299</v>
      </c>
      <c r="B61" s="13"/>
    </row>
    <row r="62" spans="1:7">
      <c r="A62" s="1"/>
      <c r="B62" s="13"/>
    </row>
    <row r="63" spans="1:7" ht="15.75" thickBot="1">
      <c r="A63" s="1"/>
      <c r="B63" s="13"/>
    </row>
    <row r="64" spans="1:7">
      <c r="A64" s="115" t="s">
        <v>27</v>
      </c>
      <c r="B64" s="154"/>
      <c r="C64" s="155"/>
    </row>
    <row r="65" spans="1:3">
      <c r="A65" s="72" t="s">
        <v>277</v>
      </c>
      <c r="B65" s="13"/>
      <c r="C65" s="156"/>
    </row>
    <row r="66" spans="1:3">
      <c r="A66" s="72" t="s">
        <v>278</v>
      </c>
      <c r="B66" s="13"/>
      <c r="C66" s="156"/>
    </row>
    <row r="67" spans="1:3">
      <c r="A67" s="72"/>
      <c r="B67" s="13"/>
      <c r="C67" s="156"/>
    </row>
    <row r="68" spans="1:3">
      <c r="A68" s="116" t="s">
        <v>28</v>
      </c>
      <c r="B68" s="13"/>
      <c r="C68" s="156"/>
    </row>
    <row r="69" spans="1:3" ht="15.75" thickBot="1">
      <c r="A69" s="117" t="s">
        <v>228</v>
      </c>
      <c r="B69" s="147"/>
      <c r="C69" s="118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C4F5-A62C-4306-9ED0-2931A10CF6DC}">
  <dimension ref="A1:J137"/>
  <sheetViews>
    <sheetView workbookViewId="0">
      <selection sqref="A1:I137"/>
    </sheetView>
  </sheetViews>
  <sheetFormatPr defaultRowHeight="15"/>
  <cols>
    <col min="1" max="1" width="26" customWidth="1"/>
    <col min="2" max="2" width="9.5703125" customWidth="1"/>
    <col min="3" max="3" width="10.5703125" customWidth="1"/>
    <col min="5" max="5" width="10" customWidth="1"/>
    <col min="6" max="6" width="1.42578125" customWidth="1"/>
    <col min="8" max="8" width="11.42578125" customWidth="1"/>
  </cols>
  <sheetData>
    <row r="1" spans="1:8" ht="15.75" thickBot="1">
      <c r="A1" s="49" t="s">
        <v>321</v>
      </c>
      <c r="B1" s="50"/>
      <c r="C1" s="50"/>
      <c r="D1" s="50"/>
    </row>
    <row r="2" spans="1:8">
      <c r="A2" s="51" t="s">
        <v>143</v>
      </c>
      <c r="B2" s="53"/>
      <c r="C2" s="53"/>
      <c r="D2" s="53"/>
      <c r="E2" s="100" t="s">
        <v>168</v>
      </c>
      <c r="F2" s="99"/>
      <c r="G2" s="61" t="s">
        <v>322</v>
      </c>
      <c r="H2" s="62"/>
    </row>
    <row r="3" spans="1:8">
      <c r="A3" s="52" t="s">
        <v>144</v>
      </c>
      <c r="B3" s="53"/>
      <c r="C3" s="53"/>
      <c r="D3" s="53"/>
      <c r="E3" s="56">
        <v>520</v>
      </c>
      <c r="F3" s="99"/>
      <c r="G3" s="63"/>
      <c r="H3" s="64"/>
    </row>
    <row r="4" spans="1:8">
      <c r="A4" s="52" t="s">
        <v>129</v>
      </c>
      <c r="B4" s="53">
        <v>332</v>
      </c>
      <c r="C4" s="53"/>
      <c r="D4" s="53"/>
      <c r="E4" s="56"/>
      <c r="F4" s="99"/>
      <c r="G4" s="65" t="s">
        <v>169</v>
      </c>
      <c r="H4" s="66">
        <v>32149.59</v>
      </c>
    </row>
    <row r="5" spans="1:8" ht="15.75" thickBot="1">
      <c r="A5" s="52" t="s">
        <v>145</v>
      </c>
      <c r="B5" s="53"/>
      <c r="C5" s="53"/>
      <c r="D5" s="53"/>
      <c r="E5" s="56"/>
      <c r="F5" s="99"/>
      <c r="G5" s="67" t="s">
        <v>170</v>
      </c>
      <c r="H5" s="68">
        <f>SUM(H42+H58)</f>
        <v>3476.3099999999995</v>
      </c>
    </row>
    <row r="6" spans="1:8" ht="15.75" thickBot="1">
      <c r="A6" s="52" t="s">
        <v>146</v>
      </c>
      <c r="B6" s="53"/>
      <c r="C6" s="53"/>
      <c r="D6" s="53"/>
      <c r="E6" s="56"/>
      <c r="F6" s="99"/>
      <c r="G6" s="69" t="s">
        <v>171</v>
      </c>
      <c r="H6" s="70">
        <f>SUM(H36)</f>
        <v>1168</v>
      </c>
    </row>
    <row r="7" spans="1:8">
      <c r="A7" s="52" t="s">
        <v>147</v>
      </c>
      <c r="B7" s="53"/>
      <c r="C7" s="53"/>
      <c r="D7" s="53"/>
      <c r="E7" s="56">
        <v>340</v>
      </c>
      <c r="F7" s="99"/>
      <c r="G7" s="71"/>
      <c r="H7" s="66">
        <f>SUM(H4-H5+H6)</f>
        <v>29841.279999999999</v>
      </c>
    </row>
    <row r="8" spans="1:8">
      <c r="A8" s="52" t="s">
        <v>148</v>
      </c>
      <c r="B8" s="53">
        <v>0.33</v>
      </c>
      <c r="C8" s="53"/>
      <c r="D8" s="53"/>
      <c r="E8" s="56">
        <v>5</v>
      </c>
      <c r="F8" s="99"/>
      <c r="G8" s="72"/>
      <c r="H8" s="73"/>
    </row>
    <row r="9" spans="1:8">
      <c r="A9" s="52" t="s">
        <v>198</v>
      </c>
      <c r="B9" s="53">
        <v>120</v>
      </c>
      <c r="C9" s="53"/>
      <c r="D9" s="53"/>
      <c r="E9" s="56"/>
      <c r="F9" s="99"/>
      <c r="G9" s="65" t="s">
        <v>172</v>
      </c>
      <c r="H9" s="66">
        <v>2212.1999999999998</v>
      </c>
    </row>
    <row r="10" spans="1:8">
      <c r="A10" s="52" t="s">
        <v>150</v>
      </c>
      <c r="B10" s="53"/>
      <c r="C10" s="53"/>
      <c r="D10" s="53"/>
      <c r="E10" s="56"/>
      <c r="F10" s="99"/>
      <c r="G10" s="65"/>
      <c r="H10" s="66"/>
    </row>
    <row r="11" spans="1:8">
      <c r="A11" s="52" t="s">
        <v>15</v>
      </c>
      <c r="B11" s="53">
        <v>1200</v>
      </c>
      <c r="C11" s="53"/>
      <c r="D11" s="53"/>
      <c r="E11" s="56"/>
      <c r="F11" s="99"/>
      <c r="G11" s="65" t="s">
        <v>173</v>
      </c>
      <c r="H11" s="66">
        <v>78641.66</v>
      </c>
    </row>
    <row r="12" spans="1:8">
      <c r="A12" s="52" t="s">
        <v>34</v>
      </c>
      <c r="B12" s="53"/>
      <c r="C12" s="53"/>
      <c r="D12" s="53"/>
      <c r="E12" s="56"/>
      <c r="F12" s="99"/>
      <c r="G12" s="65" t="s">
        <v>174</v>
      </c>
      <c r="H12" s="66"/>
    </row>
    <row r="13" spans="1:8">
      <c r="A13" s="52" t="s">
        <v>151</v>
      </c>
      <c r="B13" s="53"/>
      <c r="C13" s="53"/>
      <c r="D13" s="53"/>
      <c r="E13" s="56"/>
      <c r="F13" s="99"/>
      <c r="G13" s="74"/>
      <c r="H13" s="66"/>
    </row>
    <row r="14" spans="1:8">
      <c r="A14" s="52" t="s">
        <v>152</v>
      </c>
      <c r="B14" s="53"/>
      <c r="C14" s="53"/>
      <c r="D14" s="53"/>
      <c r="E14" s="56"/>
      <c r="F14" s="99"/>
      <c r="G14" s="63"/>
      <c r="H14" s="66"/>
    </row>
    <row r="15" spans="1:8" ht="15.75" thickBot="1">
      <c r="A15" s="52" t="s">
        <v>153</v>
      </c>
      <c r="B15" s="53">
        <v>1139.49</v>
      </c>
      <c r="C15" s="53"/>
      <c r="D15" s="53"/>
      <c r="E15" s="56">
        <v>1500</v>
      </c>
      <c r="F15" s="99"/>
      <c r="G15" s="142" t="s">
        <v>175</v>
      </c>
      <c r="H15" s="143">
        <f>SUM(H7:H12)</f>
        <v>110695.14</v>
      </c>
    </row>
    <row r="16" spans="1:8">
      <c r="A16" s="52" t="s">
        <v>154</v>
      </c>
      <c r="B16" s="53">
        <v>244.47</v>
      </c>
      <c r="C16" s="53"/>
      <c r="D16" s="53"/>
      <c r="E16" s="56"/>
      <c r="F16" s="99"/>
    </row>
    <row r="17" spans="1:8">
      <c r="A17" s="52" t="s">
        <v>155</v>
      </c>
      <c r="B17" s="53">
        <v>26.5</v>
      </c>
      <c r="C17" s="53"/>
      <c r="D17" s="53"/>
      <c r="E17" s="56"/>
      <c r="F17" s="99"/>
      <c r="G17" s="78"/>
      <c r="H17" s="78"/>
    </row>
    <row r="18" spans="1:8">
      <c r="A18" s="52" t="s">
        <v>285</v>
      </c>
      <c r="B18" s="53">
        <v>5290</v>
      </c>
      <c r="C18" s="53"/>
      <c r="D18" s="53"/>
      <c r="E18" s="56"/>
      <c r="F18" s="99"/>
      <c r="G18" s="79" t="s">
        <v>176</v>
      </c>
      <c r="H18" s="80">
        <v>94238.76</v>
      </c>
    </row>
    <row r="19" spans="1:8">
      <c r="A19" s="52" t="s">
        <v>288</v>
      </c>
      <c r="B19" s="53">
        <v>550</v>
      </c>
      <c r="C19" s="53"/>
      <c r="D19" s="53"/>
      <c r="E19" s="56"/>
      <c r="F19" s="99"/>
      <c r="G19" s="78"/>
      <c r="H19" s="78"/>
    </row>
    <row r="20" spans="1:8">
      <c r="A20" s="52" t="s">
        <v>156</v>
      </c>
      <c r="B20" s="53"/>
      <c r="C20" s="53"/>
      <c r="D20" s="53"/>
      <c r="E20" s="56"/>
      <c r="F20" s="99"/>
      <c r="G20" s="81" t="s">
        <v>177</v>
      </c>
      <c r="H20" s="82"/>
    </row>
    <row r="21" spans="1:8">
      <c r="A21" s="52" t="s">
        <v>157</v>
      </c>
      <c r="B21" s="53"/>
      <c r="C21" s="53"/>
      <c r="D21" s="53"/>
      <c r="E21" s="56"/>
      <c r="F21" s="99"/>
      <c r="G21" s="81" t="s">
        <v>165</v>
      </c>
      <c r="H21" s="82">
        <f>SUM(B33)</f>
        <v>48537.79</v>
      </c>
    </row>
    <row r="22" spans="1:8">
      <c r="A22" s="52" t="s">
        <v>287</v>
      </c>
      <c r="B22" s="53">
        <v>1100</v>
      </c>
      <c r="C22" s="53"/>
      <c r="D22" s="53"/>
      <c r="E22" s="56"/>
      <c r="F22" s="99"/>
      <c r="G22" s="83" t="s">
        <v>178</v>
      </c>
      <c r="H22" s="84"/>
    </row>
    <row r="23" spans="1:8">
      <c r="A23" s="52" t="s">
        <v>46</v>
      </c>
      <c r="B23" s="53">
        <v>1000</v>
      </c>
      <c r="C23" s="53"/>
      <c r="D23" s="53"/>
      <c r="E23" s="56"/>
      <c r="F23" s="99"/>
      <c r="G23" s="85"/>
      <c r="H23" s="86">
        <f>SUM(H21:H22)</f>
        <v>48537.79</v>
      </c>
    </row>
    <row r="24" spans="1:8">
      <c r="A24" s="52" t="s">
        <v>324</v>
      </c>
      <c r="B24" s="53">
        <v>400</v>
      </c>
      <c r="C24" s="53"/>
      <c r="D24" s="53"/>
      <c r="E24" s="56"/>
      <c r="F24" s="99"/>
      <c r="G24" s="85"/>
      <c r="H24" s="170"/>
    </row>
    <row r="25" spans="1:8">
      <c r="A25" s="52" t="s">
        <v>283</v>
      </c>
      <c r="B25" s="53">
        <v>400</v>
      </c>
      <c r="C25" s="53"/>
      <c r="D25" s="53"/>
      <c r="E25" s="56"/>
      <c r="F25" s="99"/>
      <c r="G25" s="87" t="s">
        <v>179</v>
      </c>
      <c r="H25" s="87"/>
    </row>
    <row r="26" spans="1:8">
      <c r="A26" s="52" t="s">
        <v>158</v>
      </c>
      <c r="B26" s="53">
        <v>490</v>
      </c>
      <c r="C26" s="53"/>
      <c r="D26" s="53"/>
      <c r="E26" s="56">
        <v>720</v>
      </c>
      <c r="F26" s="99"/>
      <c r="G26" s="87" t="s">
        <v>180</v>
      </c>
      <c r="H26" s="88">
        <f>SUM(B136)</f>
        <v>32081.410000000003</v>
      </c>
    </row>
    <row r="27" spans="1:8">
      <c r="A27" s="54" t="s">
        <v>159</v>
      </c>
      <c r="B27" s="55">
        <f>SUM(B3:B26)</f>
        <v>12292.789999999999</v>
      </c>
      <c r="C27" s="53"/>
      <c r="D27" s="53"/>
      <c r="E27" s="57">
        <f>SUM(E3:E26)</f>
        <v>3085</v>
      </c>
      <c r="F27" s="99"/>
      <c r="G27" s="83" t="s">
        <v>178</v>
      </c>
      <c r="H27" s="84"/>
    </row>
    <row r="28" spans="1:8">
      <c r="A28" s="54" t="s">
        <v>160</v>
      </c>
      <c r="B28" s="101"/>
      <c r="C28" s="53"/>
      <c r="D28" s="53"/>
      <c r="E28" s="56"/>
      <c r="F28" s="99"/>
      <c r="G28" s="85"/>
      <c r="H28" s="86">
        <f>SUM(H26)-H27</f>
        <v>32081.410000000003</v>
      </c>
    </row>
    <row r="29" spans="1:8">
      <c r="A29" s="52" t="s">
        <v>161</v>
      </c>
      <c r="B29" s="53">
        <v>18122.5</v>
      </c>
      <c r="C29" s="53"/>
      <c r="D29" s="53"/>
      <c r="E29" s="102"/>
      <c r="F29" s="99"/>
    </row>
    <row r="30" spans="1:8">
      <c r="A30" s="52" t="s">
        <v>162</v>
      </c>
      <c r="B30" s="53">
        <v>18122.5</v>
      </c>
      <c r="C30" s="53"/>
      <c r="D30" s="53"/>
      <c r="E30" s="58"/>
      <c r="F30" s="99"/>
      <c r="G30" s="89" t="s">
        <v>181</v>
      </c>
      <c r="H30" s="90">
        <f>SUM(H18+H23-H28)</f>
        <v>110695.13999999998</v>
      </c>
    </row>
    <row r="31" spans="1:8">
      <c r="A31" s="52" t="s">
        <v>163</v>
      </c>
      <c r="B31" s="53"/>
      <c r="C31" s="53"/>
      <c r="D31" s="53"/>
      <c r="E31" s="58"/>
      <c r="F31" s="99"/>
      <c r="H31" s="91" t="s">
        <v>182</v>
      </c>
    </row>
    <row r="32" spans="1:8">
      <c r="A32" s="52" t="s">
        <v>164</v>
      </c>
      <c r="B32" s="53"/>
      <c r="C32" s="53"/>
      <c r="D32" s="53"/>
      <c r="E32" s="58"/>
      <c r="F32" s="99"/>
    </row>
    <row r="33" spans="1:10">
      <c r="A33" s="54" t="s">
        <v>165</v>
      </c>
      <c r="B33" s="55">
        <f>SUM(B27:B31)</f>
        <v>48537.79</v>
      </c>
      <c r="C33" s="53"/>
      <c r="D33" s="53"/>
      <c r="E33" s="58"/>
      <c r="F33" s="99"/>
    </row>
    <row r="34" spans="1:10">
      <c r="E34" s="58"/>
      <c r="F34" s="99"/>
      <c r="G34" s="92" t="s">
        <v>323</v>
      </c>
      <c r="H34" s="92"/>
      <c r="I34" s="92"/>
      <c r="J34" s="92"/>
    </row>
    <row r="35" spans="1:10">
      <c r="A35" s="52"/>
      <c r="B35" s="53"/>
      <c r="C35" s="53"/>
      <c r="D35" s="53"/>
      <c r="E35" s="58"/>
      <c r="F35" s="99"/>
      <c r="G35" s="92" t="s">
        <v>193</v>
      </c>
      <c r="H35" s="94">
        <v>1168</v>
      </c>
    </row>
    <row r="36" spans="1:10">
      <c r="A36" s="51" t="s">
        <v>166</v>
      </c>
      <c r="B36" s="53"/>
      <c r="C36" s="53"/>
      <c r="D36" s="53"/>
      <c r="E36" s="59"/>
      <c r="F36" s="99"/>
      <c r="G36" s="92"/>
      <c r="H36" s="169">
        <f>SUM(H35)</f>
        <v>1168</v>
      </c>
    </row>
    <row r="37" spans="1:10">
      <c r="A37" s="50" t="s">
        <v>66</v>
      </c>
      <c r="B37" s="52"/>
      <c r="C37" s="52"/>
      <c r="D37" s="52"/>
      <c r="E37" s="59"/>
      <c r="F37" s="99"/>
    </row>
    <row r="38" spans="1:10">
      <c r="A38" s="52" t="s">
        <v>67</v>
      </c>
      <c r="B38" s="53">
        <v>319.32</v>
      </c>
      <c r="C38" s="53">
        <v>319.32</v>
      </c>
      <c r="D38" s="53"/>
      <c r="E38" s="56">
        <v>750</v>
      </c>
      <c r="F38" s="99"/>
    </row>
    <row r="39" spans="1:10">
      <c r="A39" s="52" t="s">
        <v>68</v>
      </c>
      <c r="B39" s="53">
        <v>7532.64</v>
      </c>
      <c r="C39" s="53">
        <v>7532.64</v>
      </c>
      <c r="D39" s="53"/>
      <c r="E39" s="56">
        <v>13000</v>
      </c>
      <c r="F39" s="99"/>
      <c r="G39" s="92" t="s">
        <v>191</v>
      </c>
      <c r="H39" s="93"/>
    </row>
    <row r="40" spans="1:10">
      <c r="A40" s="52" t="s">
        <v>69</v>
      </c>
      <c r="B40" s="53">
        <v>155</v>
      </c>
      <c r="C40" s="53">
        <v>155</v>
      </c>
      <c r="D40" s="53"/>
      <c r="E40" s="56">
        <v>240</v>
      </c>
      <c r="F40" s="99"/>
      <c r="G40" s="92">
        <v>2121</v>
      </c>
      <c r="H40" s="94">
        <v>27</v>
      </c>
    </row>
    <row r="41" spans="1:10">
      <c r="A41" s="52" t="s">
        <v>70</v>
      </c>
      <c r="B41" s="53"/>
      <c r="C41" s="53"/>
      <c r="D41" s="53"/>
      <c r="E41" s="56">
        <v>150</v>
      </c>
      <c r="F41" s="99"/>
      <c r="G41" s="92">
        <v>2125</v>
      </c>
      <c r="H41" s="94">
        <v>456</v>
      </c>
    </row>
    <row r="42" spans="1:10">
      <c r="A42" s="52"/>
      <c r="B42" s="53"/>
      <c r="C42" s="53"/>
      <c r="D42" s="53"/>
      <c r="E42" s="56"/>
      <c r="F42" s="99"/>
      <c r="G42" s="92"/>
      <c r="H42" s="169">
        <f>SUM(H40:H41)</f>
        <v>483</v>
      </c>
    </row>
    <row r="43" spans="1:10">
      <c r="A43" s="50" t="s">
        <v>71</v>
      </c>
      <c r="B43" s="53"/>
      <c r="C43" s="53"/>
      <c r="D43" s="53"/>
      <c r="E43" s="56"/>
      <c r="F43" s="99"/>
    </row>
    <row r="44" spans="1:10">
      <c r="A44" s="52" t="s">
        <v>72</v>
      </c>
      <c r="B44" s="53">
        <v>79.650000000000006</v>
      </c>
      <c r="C44" s="53">
        <v>79.650000000000006</v>
      </c>
      <c r="D44" s="53"/>
      <c r="E44" s="56">
        <v>450</v>
      </c>
      <c r="F44" s="99"/>
      <c r="G44" s="92" t="s">
        <v>224</v>
      </c>
      <c r="H44" s="106"/>
    </row>
    <row r="45" spans="1:10">
      <c r="A45" s="52" t="s">
        <v>73</v>
      </c>
      <c r="B45" s="53">
        <v>88.52</v>
      </c>
      <c r="C45" s="53">
        <v>74.52</v>
      </c>
      <c r="D45" s="53">
        <v>14</v>
      </c>
      <c r="E45" s="56">
        <v>300</v>
      </c>
      <c r="F45" s="99"/>
      <c r="G45" s="130">
        <v>2134</v>
      </c>
      <c r="H45" s="94">
        <v>240</v>
      </c>
    </row>
    <row r="46" spans="1:10">
      <c r="A46" s="52"/>
      <c r="B46" s="53"/>
      <c r="C46" s="53"/>
      <c r="D46" s="53"/>
      <c r="E46" s="56"/>
      <c r="F46" s="99"/>
      <c r="G46" s="107">
        <v>2135</v>
      </c>
      <c r="H46" s="94">
        <v>11.61</v>
      </c>
    </row>
    <row r="47" spans="1:10">
      <c r="A47" s="50" t="s">
        <v>74</v>
      </c>
      <c r="B47" s="53"/>
      <c r="C47" s="53"/>
      <c r="D47" s="53"/>
      <c r="E47" s="56"/>
      <c r="F47" s="99"/>
      <c r="G47" s="131">
        <v>2136</v>
      </c>
      <c r="H47" s="94">
        <v>36</v>
      </c>
    </row>
    <row r="48" spans="1:10">
      <c r="A48" s="52" t="s">
        <v>75</v>
      </c>
      <c r="B48" s="53">
        <v>150</v>
      </c>
      <c r="C48" s="53">
        <v>150</v>
      </c>
      <c r="D48" s="53"/>
      <c r="E48" s="56">
        <v>175</v>
      </c>
      <c r="F48" s="99"/>
      <c r="G48" s="130">
        <v>2137</v>
      </c>
      <c r="H48" s="94">
        <v>96</v>
      </c>
    </row>
    <row r="49" spans="1:8">
      <c r="A49" s="52" t="s">
        <v>76</v>
      </c>
      <c r="B49" s="53">
        <v>240</v>
      </c>
      <c r="C49" s="53">
        <v>200</v>
      </c>
      <c r="D49" s="53">
        <v>40</v>
      </c>
      <c r="E49" s="56">
        <v>260</v>
      </c>
      <c r="F49" s="99"/>
      <c r="G49" s="131">
        <v>2138</v>
      </c>
      <c r="H49" s="94">
        <v>198</v>
      </c>
    </row>
    <row r="50" spans="1:8">
      <c r="A50" s="52"/>
      <c r="B50" s="53"/>
      <c r="C50" s="53"/>
      <c r="D50" s="53"/>
      <c r="E50" s="56"/>
      <c r="F50" s="99"/>
      <c r="G50" s="131">
        <v>2139</v>
      </c>
      <c r="H50" s="94">
        <v>123.8</v>
      </c>
    </row>
    <row r="51" spans="1:8">
      <c r="A51" s="50" t="s">
        <v>77</v>
      </c>
      <c r="B51" s="53"/>
      <c r="C51" s="53"/>
      <c r="D51" s="53"/>
      <c r="E51" s="56"/>
      <c r="F51" s="99"/>
      <c r="G51" s="131">
        <v>2140</v>
      </c>
      <c r="H51" s="94">
        <v>101</v>
      </c>
    </row>
    <row r="52" spans="1:8">
      <c r="A52" s="52" t="s">
        <v>78</v>
      </c>
      <c r="B52" s="53">
        <v>461.97</v>
      </c>
      <c r="C52" s="53">
        <v>461.97</v>
      </c>
      <c r="D52" s="53"/>
      <c r="E52" s="56">
        <v>1500</v>
      </c>
      <c r="F52" s="99"/>
      <c r="G52" s="131">
        <v>2141</v>
      </c>
      <c r="H52" s="94">
        <v>456</v>
      </c>
    </row>
    <row r="53" spans="1:8">
      <c r="A53" s="52" t="s">
        <v>79</v>
      </c>
      <c r="B53" s="53">
        <v>482.97</v>
      </c>
      <c r="C53" s="53">
        <v>482.97</v>
      </c>
      <c r="D53" s="53"/>
      <c r="E53" s="56">
        <v>600</v>
      </c>
      <c r="F53" s="99"/>
      <c r="G53" s="131">
        <v>2142</v>
      </c>
      <c r="H53" s="93">
        <v>19.989999999999998</v>
      </c>
    </row>
    <row r="54" spans="1:8">
      <c r="A54" s="52" t="s">
        <v>80</v>
      </c>
      <c r="B54" s="53"/>
      <c r="C54" s="53"/>
      <c r="D54" s="53"/>
      <c r="E54" s="56">
        <v>500</v>
      </c>
      <c r="F54" s="99"/>
      <c r="G54" s="131">
        <v>2143</v>
      </c>
      <c r="H54" s="94">
        <v>375</v>
      </c>
    </row>
    <row r="55" spans="1:8">
      <c r="A55" s="52" t="s">
        <v>81</v>
      </c>
      <c r="B55" s="53">
        <v>62.5</v>
      </c>
      <c r="C55" s="53">
        <v>62.5</v>
      </c>
      <c r="D55" s="53"/>
      <c r="E55" s="56">
        <v>180</v>
      </c>
      <c r="F55" s="99"/>
      <c r="G55" s="92">
        <v>2144</v>
      </c>
      <c r="H55" s="94">
        <v>1231.82</v>
      </c>
    </row>
    <row r="56" spans="1:8">
      <c r="A56" s="52" t="s">
        <v>82</v>
      </c>
      <c r="B56" s="53"/>
      <c r="C56" s="53"/>
      <c r="D56" s="53"/>
      <c r="E56" s="56"/>
      <c r="F56" s="99"/>
      <c r="G56" s="131">
        <v>2145</v>
      </c>
      <c r="H56" s="94">
        <v>14.39</v>
      </c>
    </row>
    <row r="57" spans="1:8">
      <c r="A57" s="52" t="s">
        <v>83</v>
      </c>
      <c r="B57" s="53"/>
      <c r="C57" s="53"/>
      <c r="D57" s="53"/>
      <c r="E57" s="56">
        <v>140</v>
      </c>
      <c r="F57" s="99"/>
      <c r="G57" s="131">
        <v>2146</v>
      </c>
      <c r="H57" s="94">
        <v>89.7</v>
      </c>
    </row>
    <row r="58" spans="1:8">
      <c r="A58" s="52" t="s">
        <v>84</v>
      </c>
      <c r="B58" s="53"/>
      <c r="C58" s="53"/>
      <c r="D58" s="53"/>
      <c r="E58" s="56"/>
      <c r="F58" s="99"/>
      <c r="G58" s="131"/>
      <c r="H58" s="98">
        <f>SUM(H45:H57)</f>
        <v>2993.3099999999995</v>
      </c>
    </row>
    <row r="59" spans="1:8">
      <c r="A59" s="52"/>
      <c r="B59" s="53"/>
      <c r="C59" s="53"/>
      <c r="D59" s="53"/>
      <c r="E59" s="56"/>
      <c r="F59" s="99"/>
    </row>
    <row r="60" spans="1:8">
      <c r="A60" s="50" t="s">
        <v>85</v>
      </c>
      <c r="B60" s="53"/>
      <c r="C60" s="53"/>
      <c r="D60" s="53"/>
      <c r="E60" s="56"/>
      <c r="F60" s="99"/>
    </row>
    <row r="61" spans="1:8">
      <c r="A61" s="52" t="s">
        <v>86</v>
      </c>
      <c r="B61" s="53">
        <v>549.38</v>
      </c>
      <c r="C61" s="53">
        <v>486</v>
      </c>
      <c r="D61" s="53">
        <v>63.38</v>
      </c>
      <c r="E61" s="56">
        <v>500</v>
      </c>
      <c r="F61" s="99"/>
    </row>
    <row r="62" spans="1:8">
      <c r="A62" s="52" t="s">
        <v>87</v>
      </c>
      <c r="B62" s="53"/>
      <c r="C62" s="53"/>
      <c r="D62" s="53"/>
      <c r="E62" s="56">
        <v>10</v>
      </c>
      <c r="F62" s="99"/>
    </row>
    <row r="63" spans="1:8">
      <c r="A63" s="52" t="s">
        <v>88</v>
      </c>
      <c r="B63" s="53"/>
      <c r="C63" s="53"/>
      <c r="D63" s="53"/>
      <c r="E63" s="56">
        <v>180</v>
      </c>
      <c r="F63" s="99"/>
    </row>
    <row r="64" spans="1:8">
      <c r="A64" s="52" t="s">
        <v>89</v>
      </c>
      <c r="B64" s="53">
        <v>40</v>
      </c>
      <c r="C64" s="53">
        <v>40</v>
      </c>
      <c r="D64" s="53"/>
      <c r="E64" s="56">
        <v>50</v>
      </c>
      <c r="F64" s="99"/>
    </row>
    <row r="65" spans="1:6">
      <c r="A65" s="52"/>
      <c r="B65" s="53"/>
      <c r="C65" s="53"/>
      <c r="D65" s="53"/>
      <c r="E65" s="56"/>
      <c r="F65" s="99"/>
    </row>
    <row r="66" spans="1:6">
      <c r="A66" s="50" t="s">
        <v>90</v>
      </c>
      <c r="B66" s="53"/>
      <c r="C66" s="53"/>
      <c r="D66" s="53"/>
      <c r="E66" s="56"/>
      <c r="F66" s="99"/>
    </row>
    <row r="67" spans="1:6">
      <c r="A67" s="52" t="s">
        <v>91</v>
      </c>
      <c r="B67" s="53"/>
      <c r="C67" s="53"/>
      <c r="D67" s="53"/>
      <c r="E67" s="56">
        <v>350</v>
      </c>
      <c r="F67" s="99"/>
    </row>
    <row r="68" spans="1:6">
      <c r="A68" s="52" t="s">
        <v>92</v>
      </c>
      <c r="B68" s="53"/>
      <c r="C68" s="53"/>
      <c r="D68" s="53"/>
      <c r="E68" s="56">
        <v>350</v>
      </c>
      <c r="F68" s="99"/>
    </row>
    <row r="69" spans="1:6">
      <c r="A69" s="52" t="s">
        <v>93</v>
      </c>
      <c r="B69" s="53"/>
      <c r="C69" s="53"/>
      <c r="D69" s="53"/>
      <c r="E69" s="56">
        <v>350</v>
      </c>
      <c r="F69" s="99"/>
    </row>
    <row r="70" spans="1:6">
      <c r="A70" s="52" t="s">
        <v>94</v>
      </c>
      <c r="B70" s="53"/>
      <c r="C70" s="53"/>
      <c r="D70" s="53"/>
      <c r="E70" s="56">
        <v>350</v>
      </c>
      <c r="F70" s="99"/>
    </row>
    <row r="71" spans="1:6">
      <c r="A71" s="52" t="s">
        <v>95</v>
      </c>
      <c r="B71" s="53"/>
      <c r="C71" s="53"/>
      <c r="D71" s="53"/>
      <c r="E71" s="56">
        <v>350</v>
      </c>
      <c r="F71" s="99"/>
    </row>
    <row r="72" spans="1:6">
      <c r="A72" s="52" t="s">
        <v>96</v>
      </c>
      <c r="B72" s="53"/>
      <c r="C72" s="53"/>
      <c r="D72" s="53"/>
      <c r="E72" s="56">
        <v>350</v>
      </c>
      <c r="F72" s="99"/>
    </row>
    <row r="73" spans="1:6">
      <c r="A73" s="52" t="s">
        <v>97</v>
      </c>
      <c r="B73" s="53"/>
      <c r="C73" s="53"/>
      <c r="D73" s="53"/>
      <c r="E73" s="56">
        <v>350</v>
      </c>
      <c r="F73" s="99"/>
    </row>
    <row r="74" spans="1:6">
      <c r="A74" s="52" t="s">
        <v>98</v>
      </c>
      <c r="B74" s="53">
        <v>19.989999999999998</v>
      </c>
      <c r="C74" s="53">
        <v>19.989999999999998</v>
      </c>
      <c r="D74" s="53"/>
      <c r="E74" s="56">
        <v>30</v>
      </c>
      <c r="F74" s="99"/>
    </row>
    <row r="75" spans="1:6">
      <c r="A75" s="52" t="s">
        <v>185</v>
      </c>
      <c r="B75" s="53"/>
      <c r="C75" s="53"/>
      <c r="D75" s="53"/>
      <c r="E75" s="56">
        <v>200</v>
      </c>
      <c r="F75" s="99"/>
    </row>
    <row r="76" spans="1:6">
      <c r="A76" s="52" t="s">
        <v>99</v>
      </c>
      <c r="B76" s="53"/>
      <c r="C76" s="53"/>
      <c r="D76" s="53"/>
      <c r="E76" s="56">
        <v>850</v>
      </c>
      <c r="F76" s="99"/>
    </row>
    <row r="77" spans="1:6">
      <c r="A77" s="52" t="s">
        <v>100</v>
      </c>
      <c r="B77" s="53"/>
      <c r="C77" s="53"/>
      <c r="D77" s="53"/>
      <c r="E77" s="56">
        <v>350</v>
      </c>
      <c r="F77" s="99"/>
    </row>
    <row r="78" spans="1:6">
      <c r="A78" s="52" t="s">
        <v>101</v>
      </c>
      <c r="B78" s="53">
        <v>123.25</v>
      </c>
      <c r="C78" s="53">
        <v>123.25</v>
      </c>
      <c r="D78" s="53"/>
      <c r="E78" s="56">
        <v>120</v>
      </c>
      <c r="F78" s="99"/>
    </row>
    <row r="79" spans="1:6">
      <c r="A79" s="52" t="s">
        <v>102</v>
      </c>
      <c r="B79" s="53"/>
      <c r="C79" s="53"/>
      <c r="D79" s="53"/>
      <c r="E79" s="56">
        <v>150</v>
      </c>
      <c r="F79" s="99"/>
    </row>
    <row r="80" spans="1:6">
      <c r="A80" s="52"/>
      <c r="B80" s="53"/>
      <c r="C80" s="53"/>
      <c r="D80" s="53"/>
      <c r="E80" s="56"/>
      <c r="F80" s="99"/>
    </row>
    <row r="81" spans="1:6">
      <c r="A81" s="50" t="s">
        <v>103</v>
      </c>
      <c r="B81" s="53"/>
      <c r="C81" s="53"/>
      <c r="D81" s="53"/>
      <c r="E81" s="56"/>
      <c r="F81" s="99"/>
    </row>
    <row r="82" spans="1:6">
      <c r="A82" s="52" t="s">
        <v>104</v>
      </c>
      <c r="B82" s="53"/>
      <c r="C82" s="53"/>
      <c r="D82" s="53"/>
      <c r="E82" s="56">
        <v>350</v>
      </c>
      <c r="F82" s="99"/>
    </row>
    <row r="83" spans="1:6">
      <c r="A83" s="52" t="s">
        <v>105</v>
      </c>
      <c r="B83" s="53">
        <v>161.26</v>
      </c>
      <c r="C83" s="53">
        <v>134.38</v>
      </c>
      <c r="D83" s="53">
        <v>26.88</v>
      </c>
      <c r="E83" s="56">
        <v>175</v>
      </c>
      <c r="F83" s="99"/>
    </row>
    <row r="84" spans="1:6">
      <c r="A84" s="52" t="s">
        <v>106</v>
      </c>
      <c r="B84" s="53">
        <v>151.19999999999999</v>
      </c>
      <c r="C84" s="53">
        <v>126</v>
      </c>
      <c r="D84" s="53">
        <v>25.2</v>
      </c>
      <c r="E84" s="56">
        <v>180</v>
      </c>
      <c r="F84" s="99"/>
    </row>
    <row r="85" spans="1:6">
      <c r="A85" s="52" t="s">
        <v>107</v>
      </c>
      <c r="B85" s="53">
        <v>100.73</v>
      </c>
      <c r="C85" s="53">
        <v>83.93</v>
      </c>
      <c r="D85" s="53">
        <v>16.8</v>
      </c>
      <c r="E85" s="56">
        <v>175</v>
      </c>
      <c r="F85" s="99"/>
    </row>
    <row r="86" spans="1:6">
      <c r="A86" s="52" t="s">
        <v>108</v>
      </c>
      <c r="B86" s="53">
        <v>250</v>
      </c>
      <c r="C86" s="53">
        <v>250</v>
      </c>
      <c r="D86" s="53"/>
      <c r="E86" s="56">
        <v>500</v>
      </c>
      <c r="F86" s="99"/>
    </row>
    <row r="87" spans="1:6">
      <c r="A87" s="52" t="s">
        <v>109</v>
      </c>
      <c r="B87" s="53"/>
      <c r="C87" s="53"/>
      <c r="D87" s="53"/>
      <c r="E87" s="56"/>
      <c r="F87" s="99"/>
    </row>
    <row r="88" spans="1:6">
      <c r="A88" s="52" t="s">
        <v>110</v>
      </c>
      <c r="B88" s="53">
        <v>96</v>
      </c>
      <c r="C88" s="53">
        <v>80</v>
      </c>
      <c r="D88" s="53">
        <v>16</v>
      </c>
      <c r="E88" s="56">
        <v>80</v>
      </c>
      <c r="F88" s="99"/>
    </row>
    <row r="89" spans="1:6">
      <c r="A89" s="52"/>
      <c r="B89" s="53"/>
      <c r="C89" s="53"/>
      <c r="D89" s="53"/>
      <c r="E89" s="56"/>
      <c r="F89" s="99"/>
    </row>
    <row r="90" spans="1:6">
      <c r="A90" s="50" t="s">
        <v>111</v>
      </c>
      <c r="B90" s="53"/>
      <c r="C90" s="53"/>
      <c r="D90" s="53"/>
      <c r="E90" s="56"/>
      <c r="F90" s="99"/>
    </row>
    <row r="91" spans="1:6">
      <c r="A91" s="52" t="s">
        <v>112</v>
      </c>
      <c r="B91" s="53">
        <v>487.2</v>
      </c>
      <c r="C91" s="53">
        <v>406</v>
      </c>
      <c r="D91" s="53">
        <v>81.2</v>
      </c>
      <c r="E91" s="56">
        <v>500</v>
      </c>
      <c r="F91" s="99"/>
    </row>
    <row r="92" spans="1:6">
      <c r="A92" s="52" t="s">
        <v>113</v>
      </c>
      <c r="B92" s="53"/>
      <c r="C92" s="53"/>
      <c r="D92" s="53"/>
      <c r="E92" s="56">
        <v>350</v>
      </c>
      <c r="F92" s="99"/>
    </row>
    <row r="93" spans="1:6">
      <c r="A93" s="52" t="s">
        <v>114</v>
      </c>
      <c r="B93" s="53">
        <v>4500</v>
      </c>
      <c r="C93" s="53">
        <v>4500</v>
      </c>
      <c r="D93" s="53"/>
      <c r="E93" s="56">
        <v>4500</v>
      </c>
      <c r="F93" s="99"/>
    </row>
    <row r="94" spans="1:6">
      <c r="A94" s="52" t="s">
        <v>115</v>
      </c>
      <c r="B94" s="53"/>
      <c r="C94" s="53"/>
      <c r="D94" s="53"/>
      <c r="E94" s="56">
        <v>200</v>
      </c>
      <c r="F94" s="99"/>
    </row>
    <row r="95" spans="1:6">
      <c r="A95" s="52" t="s">
        <v>116</v>
      </c>
      <c r="B95" s="53"/>
      <c r="C95" s="53"/>
      <c r="D95" s="53"/>
      <c r="E95" s="56">
        <v>300</v>
      </c>
      <c r="F95" s="99"/>
    </row>
    <row r="96" spans="1:6">
      <c r="A96" s="52" t="s">
        <v>189</v>
      </c>
      <c r="B96" s="53">
        <v>242.99</v>
      </c>
      <c r="C96" s="53">
        <v>242.99</v>
      </c>
      <c r="D96" s="53"/>
      <c r="E96" s="56">
        <v>500</v>
      </c>
      <c r="F96" s="99"/>
    </row>
    <row r="97" spans="1:6">
      <c r="A97" s="52" t="s">
        <v>117</v>
      </c>
      <c r="B97" s="53">
        <v>397.56</v>
      </c>
      <c r="C97" s="53">
        <v>331.3</v>
      </c>
      <c r="D97" s="53">
        <v>66.260000000000005</v>
      </c>
      <c r="E97" s="56">
        <v>500</v>
      </c>
      <c r="F97" s="99"/>
    </row>
    <row r="98" spans="1:6">
      <c r="A98" s="52" t="s">
        <v>118</v>
      </c>
      <c r="B98" s="53"/>
      <c r="C98" s="53"/>
      <c r="D98" s="53"/>
      <c r="E98" s="56">
        <v>500</v>
      </c>
      <c r="F98" s="99"/>
    </row>
    <row r="99" spans="1:6">
      <c r="A99" s="52" t="s">
        <v>119</v>
      </c>
      <c r="B99" s="53"/>
      <c r="C99" s="53"/>
      <c r="D99" s="53"/>
      <c r="E99" s="56">
        <v>500</v>
      </c>
      <c r="F99" s="99"/>
    </row>
    <row r="100" spans="1:6">
      <c r="A100" s="52" t="s">
        <v>120</v>
      </c>
      <c r="B100" s="53"/>
      <c r="C100" s="53"/>
      <c r="D100" s="53"/>
      <c r="E100" s="56">
        <v>100</v>
      </c>
      <c r="F100" s="99"/>
    </row>
    <row r="101" spans="1:6">
      <c r="A101" s="52"/>
      <c r="B101" s="53"/>
      <c r="C101" s="53"/>
      <c r="D101" s="53"/>
      <c r="E101" s="56"/>
      <c r="F101" s="99"/>
    </row>
    <row r="102" spans="1:6">
      <c r="A102" s="50" t="s">
        <v>121</v>
      </c>
      <c r="B102" s="53"/>
      <c r="C102" s="53"/>
      <c r="D102" s="53"/>
      <c r="E102" s="56"/>
      <c r="F102" s="99"/>
    </row>
    <row r="103" spans="1:6">
      <c r="A103" s="52" t="s">
        <v>122</v>
      </c>
      <c r="B103" s="53"/>
      <c r="C103" s="53"/>
      <c r="D103" s="53"/>
      <c r="E103" s="56">
        <v>300</v>
      </c>
      <c r="F103" s="99"/>
    </row>
    <row r="104" spans="1:6">
      <c r="A104" s="52"/>
      <c r="B104" s="53"/>
      <c r="C104" s="53"/>
      <c r="D104" s="53"/>
      <c r="E104" s="56"/>
      <c r="F104" s="99"/>
    </row>
    <row r="105" spans="1:6">
      <c r="A105" s="52"/>
      <c r="B105" s="53"/>
      <c r="C105" s="53"/>
      <c r="D105" s="53"/>
      <c r="E105" s="56"/>
      <c r="F105" s="99"/>
    </row>
    <row r="106" spans="1:6">
      <c r="A106" s="50" t="s">
        <v>123</v>
      </c>
      <c r="B106" s="53"/>
      <c r="C106" s="53"/>
      <c r="D106" s="53"/>
      <c r="E106" s="56"/>
      <c r="F106" s="99"/>
    </row>
    <row r="107" spans="1:6">
      <c r="A107" s="52" t="s">
        <v>124</v>
      </c>
      <c r="B107" s="53"/>
      <c r="C107" s="53"/>
      <c r="D107" s="53"/>
      <c r="E107" s="56">
        <v>500</v>
      </c>
      <c r="F107" s="99"/>
    </row>
    <row r="108" spans="1:6">
      <c r="A108" s="52" t="s">
        <v>125</v>
      </c>
      <c r="B108" s="53">
        <v>97.64</v>
      </c>
      <c r="C108" s="53">
        <v>97.64</v>
      </c>
      <c r="D108" s="53"/>
      <c r="E108" s="56"/>
      <c r="F108" s="99"/>
    </row>
    <row r="109" spans="1:6">
      <c r="A109" s="52" t="s">
        <v>126</v>
      </c>
      <c r="B109" s="53"/>
      <c r="C109" s="53"/>
      <c r="D109" s="53"/>
      <c r="E109" s="56"/>
      <c r="F109" s="99"/>
    </row>
    <row r="110" spans="1:6">
      <c r="A110" s="52" t="s">
        <v>127</v>
      </c>
      <c r="B110" s="53"/>
      <c r="C110" s="53"/>
      <c r="D110" s="53"/>
      <c r="E110" s="56"/>
      <c r="F110" s="99"/>
    </row>
    <row r="111" spans="1:6">
      <c r="A111" s="52" t="s">
        <v>128</v>
      </c>
      <c r="B111" s="53"/>
      <c r="C111" s="53"/>
      <c r="D111" s="53"/>
      <c r="E111" s="56"/>
      <c r="F111" s="99"/>
    </row>
    <row r="112" spans="1:6">
      <c r="A112" s="52" t="s">
        <v>129</v>
      </c>
      <c r="B112" s="53">
        <v>89.7</v>
      </c>
      <c r="C112" s="53">
        <v>75.3</v>
      </c>
      <c r="D112" s="53">
        <v>14.4</v>
      </c>
      <c r="E112" s="56">
        <v>100</v>
      </c>
      <c r="F112" s="99"/>
    </row>
    <row r="113" spans="1:6">
      <c r="A113" s="52" t="s">
        <v>186</v>
      </c>
      <c r="B113" s="53">
        <v>216.55</v>
      </c>
      <c r="C113" s="53">
        <v>216.55</v>
      </c>
      <c r="D113" s="53"/>
      <c r="E113" s="56"/>
      <c r="F113" s="99"/>
    </row>
    <row r="114" spans="1:6">
      <c r="A114" s="52" t="s">
        <v>130</v>
      </c>
      <c r="B114" s="53"/>
      <c r="C114" s="53"/>
      <c r="D114" s="53"/>
      <c r="E114" s="56"/>
      <c r="F114" s="99"/>
    </row>
    <row r="115" spans="1:6">
      <c r="A115" s="52" t="s">
        <v>15</v>
      </c>
      <c r="B115" s="53">
        <v>591.59</v>
      </c>
      <c r="C115" s="53">
        <v>503.59</v>
      </c>
      <c r="D115" s="53">
        <v>88</v>
      </c>
      <c r="E115" s="56"/>
      <c r="F115" s="99"/>
    </row>
    <row r="116" spans="1:6">
      <c r="A116" s="52" t="s">
        <v>131</v>
      </c>
      <c r="B116" s="53"/>
      <c r="C116" s="53"/>
      <c r="D116" s="53"/>
      <c r="E116" s="56"/>
      <c r="F116" s="99"/>
    </row>
    <row r="117" spans="1:6">
      <c r="A117" s="52" t="s">
        <v>132</v>
      </c>
      <c r="B117" s="53"/>
      <c r="C117" s="53"/>
      <c r="D117" s="53"/>
      <c r="E117" s="56">
        <v>550</v>
      </c>
      <c r="F117" s="99"/>
    </row>
    <row r="118" spans="1:6">
      <c r="A118" s="52" t="s">
        <v>133</v>
      </c>
      <c r="B118" s="53"/>
      <c r="C118" s="53"/>
      <c r="D118" s="53"/>
      <c r="E118" s="56">
        <v>50</v>
      </c>
      <c r="F118" s="99"/>
    </row>
    <row r="119" spans="1:6">
      <c r="A119" s="52" t="s">
        <v>134</v>
      </c>
      <c r="B119" s="53"/>
      <c r="C119" s="53"/>
      <c r="D119" s="53"/>
      <c r="E119" s="56">
        <v>150</v>
      </c>
      <c r="F119" s="99"/>
    </row>
    <row r="120" spans="1:6">
      <c r="A120" s="52" t="s">
        <v>135</v>
      </c>
      <c r="B120" s="53"/>
      <c r="C120" s="53"/>
      <c r="D120" s="53"/>
      <c r="E120" s="56">
        <v>1000</v>
      </c>
      <c r="F120" s="99"/>
    </row>
    <row r="121" spans="1:6">
      <c r="A121" s="52" t="s">
        <v>230</v>
      </c>
      <c r="B121" s="53">
        <v>2804.88</v>
      </c>
      <c r="C121" s="53">
        <v>2340.1799999999998</v>
      </c>
      <c r="D121" s="53">
        <v>464.7</v>
      </c>
      <c r="E121" s="56"/>
      <c r="F121" s="99"/>
    </row>
    <row r="122" spans="1:6">
      <c r="A122" s="52" t="s">
        <v>136</v>
      </c>
      <c r="B122" s="53"/>
      <c r="C122" s="53"/>
      <c r="D122" s="53"/>
      <c r="E122" s="56"/>
      <c r="F122" s="99"/>
    </row>
    <row r="123" spans="1:6">
      <c r="A123" s="52" t="s">
        <v>284</v>
      </c>
      <c r="B123" s="53">
        <v>1800</v>
      </c>
      <c r="C123" s="53">
        <v>1500</v>
      </c>
      <c r="D123" s="53">
        <v>300</v>
      </c>
      <c r="E123" s="56"/>
      <c r="F123" s="99"/>
    </row>
    <row r="124" spans="1:6">
      <c r="A124" s="52" t="s">
        <v>137</v>
      </c>
      <c r="B124" s="53">
        <v>682.52</v>
      </c>
      <c r="C124" s="53">
        <v>659.27</v>
      </c>
      <c r="D124" s="53">
        <v>23.25</v>
      </c>
      <c r="E124" s="56">
        <v>600</v>
      </c>
      <c r="F124" s="99"/>
    </row>
    <row r="125" spans="1:6">
      <c r="A125" s="52" t="s">
        <v>285</v>
      </c>
      <c r="B125" s="53">
        <v>7860.68</v>
      </c>
      <c r="C125" s="53">
        <v>6550.57</v>
      </c>
      <c r="D125" s="53">
        <v>1310.1099999999999</v>
      </c>
      <c r="E125" s="56"/>
      <c r="F125" s="99"/>
    </row>
    <row r="126" spans="1:6">
      <c r="A126" s="52" t="s">
        <v>286</v>
      </c>
      <c r="B126" s="53"/>
      <c r="C126" s="53"/>
      <c r="D126" s="53"/>
      <c r="E126" s="56"/>
      <c r="F126" s="99"/>
    </row>
    <row r="127" spans="1:6">
      <c r="A127" s="52" t="s">
        <v>138</v>
      </c>
      <c r="B127" s="53"/>
      <c r="C127" s="53"/>
      <c r="D127" s="53"/>
      <c r="E127" s="56">
        <v>250</v>
      </c>
      <c r="F127" s="99"/>
    </row>
    <row r="128" spans="1:6">
      <c r="A128" s="52" t="s">
        <v>139</v>
      </c>
      <c r="B128" s="53"/>
      <c r="C128" s="53"/>
      <c r="D128" s="53"/>
      <c r="E128" s="56"/>
      <c r="F128" s="99"/>
    </row>
    <row r="129" spans="1:6">
      <c r="A129" s="52" t="s">
        <v>287</v>
      </c>
      <c r="B129" s="53">
        <v>547.72</v>
      </c>
      <c r="C129" s="53">
        <v>547.72</v>
      </c>
      <c r="D129" s="53"/>
      <c r="E129" s="56"/>
      <c r="F129" s="99"/>
    </row>
    <row r="130" spans="1:6">
      <c r="A130" s="52" t="s">
        <v>188</v>
      </c>
      <c r="B130" s="53">
        <v>500</v>
      </c>
      <c r="C130" s="53">
        <v>500</v>
      </c>
      <c r="D130" s="53"/>
      <c r="E130" s="56"/>
      <c r="F130" s="99"/>
    </row>
    <row r="131" spans="1:6">
      <c r="A131" s="52" t="s">
        <v>140</v>
      </c>
      <c r="B131" s="53"/>
      <c r="C131" s="53"/>
      <c r="D131" s="53"/>
      <c r="E131" s="56"/>
      <c r="F131" s="99"/>
    </row>
    <row r="132" spans="1:6">
      <c r="A132" s="52" t="s">
        <v>141</v>
      </c>
      <c r="B132" s="53"/>
      <c r="C132" s="53"/>
      <c r="D132" s="53"/>
      <c r="E132" s="56">
        <v>100</v>
      </c>
      <c r="F132" s="99"/>
    </row>
    <row r="133" spans="1:6">
      <c r="A133" s="52" t="s">
        <v>142</v>
      </c>
      <c r="B133" s="53"/>
      <c r="C133" s="53"/>
      <c r="D133" s="53"/>
      <c r="E133" s="56">
        <v>100</v>
      </c>
      <c r="F133" s="99"/>
    </row>
    <row r="134" spans="1:6">
      <c r="A134" s="52" t="s">
        <v>325</v>
      </c>
      <c r="B134" s="53">
        <v>198</v>
      </c>
      <c r="C134" s="53">
        <v>198</v>
      </c>
      <c r="D134" s="53"/>
      <c r="E134" s="60"/>
      <c r="F134" s="99"/>
    </row>
    <row r="135" spans="1:6">
      <c r="A135" s="52" t="s">
        <v>187</v>
      </c>
      <c r="B135" s="53"/>
      <c r="C135" s="53"/>
      <c r="D135" s="53"/>
      <c r="F135" s="99"/>
    </row>
    <row r="136" spans="1:6">
      <c r="B136" s="103">
        <f>SUM(B36:B134)</f>
        <v>32081.410000000003</v>
      </c>
      <c r="C136" s="103">
        <f>SUM(C38:C134)</f>
        <v>29531.23</v>
      </c>
      <c r="D136" s="103">
        <f>SUM(D38:D134)</f>
        <v>2550.1799999999998</v>
      </c>
      <c r="E136" s="103">
        <f t="shared" ref="E136" si="0">SUM(E38:E134)</f>
        <v>36245</v>
      </c>
    </row>
    <row r="137" spans="1:6">
      <c r="B137" s="5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9CE7-AB4F-4200-B51B-E657F3A093E5}">
  <dimension ref="A1:I57"/>
  <sheetViews>
    <sheetView topLeftCell="A4" workbookViewId="0">
      <selection activeCell="B46" sqref="B46"/>
    </sheetView>
  </sheetViews>
  <sheetFormatPr defaultRowHeight="15"/>
  <cols>
    <col min="1" max="1" width="53.5703125" customWidth="1"/>
    <col min="2" max="2" width="11.42578125" customWidth="1"/>
    <col min="3" max="3" width="14.5703125" customWidth="1"/>
    <col min="5" max="6" width="10.140625" bestFit="1" customWidth="1"/>
    <col min="9" max="9" width="10.140625" bestFit="1" customWidth="1"/>
  </cols>
  <sheetData>
    <row r="1" spans="1:3">
      <c r="A1" s="1" t="s">
        <v>54</v>
      </c>
      <c r="B1" s="2"/>
    </row>
    <row r="2" spans="1:3">
      <c r="A2" s="3">
        <v>44866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113" t="s">
        <v>327</v>
      </c>
      <c r="B4" s="136">
        <v>26.5</v>
      </c>
      <c r="C4" s="7" t="s">
        <v>8</v>
      </c>
    </row>
    <row r="5" spans="1:3">
      <c r="A5" s="113" t="s">
        <v>328</v>
      </c>
      <c r="B5" s="137">
        <v>556</v>
      </c>
      <c r="C5" s="7" t="s">
        <v>8</v>
      </c>
    </row>
    <row r="6" spans="1:3">
      <c r="A6" s="113" t="s">
        <v>329</v>
      </c>
      <c r="B6" s="137">
        <v>1000</v>
      </c>
      <c r="C6" s="7" t="s">
        <v>332</v>
      </c>
    </row>
    <row r="7" spans="1:3">
      <c r="A7" s="113" t="s">
        <v>334</v>
      </c>
      <c r="B7" s="137">
        <v>2401.38</v>
      </c>
      <c r="C7" s="7" t="s">
        <v>8</v>
      </c>
    </row>
    <row r="8" spans="1:3">
      <c r="A8" s="113" t="s">
        <v>335</v>
      </c>
      <c r="B8" s="137">
        <v>202.57</v>
      </c>
      <c r="C8" s="7" t="s">
        <v>308</v>
      </c>
    </row>
    <row r="9" spans="1:3">
      <c r="A9" s="111"/>
      <c r="B9" s="144">
        <f>SUM(B4:B8)</f>
        <v>4186.45</v>
      </c>
      <c r="C9" s="7"/>
    </row>
    <row r="10" spans="1:3">
      <c r="A10" s="134"/>
      <c r="B10" s="138"/>
      <c r="C10" s="135"/>
    </row>
    <row r="11" spans="1:3">
      <c r="A11" s="45" t="s">
        <v>4</v>
      </c>
      <c r="B11" s="136"/>
      <c r="C11" s="9"/>
    </row>
    <row r="12" spans="1:3">
      <c r="A12" s="9" t="s">
        <v>331</v>
      </c>
      <c r="B12" s="136">
        <v>23.87</v>
      </c>
      <c r="C12" s="9" t="s">
        <v>330</v>
      </c>
    </row>
    <row r="13" spans="1:3">
      <c r="A13" s="9" t="s">
        <v>333</v>
      </c>
      <c r="B13" s="136">
        <v>4.5199999999999996</v>
      </c>
      <c r="C13" s="9" t="s">
        <v>3</v>
      </c>
    </row>
    <row r="14" spans="1:3">
      <c r="A14" s="9" t="s">
        <v>5</v>
      </c>
      <c r="B14" s="136">
        <v>1101.1199999999999</v>
      </c>
      <c r="C14" s="9" t="s">
        <v>3</v>
      </c>
    </row>
    <row r="15" spans="1:3">
      <c r="A15" s="9" t="s">
        <v>6</v>
      </c>
      <c r="B15" s="139">
        <v>25.28</v>
      </c>
      <c r="C15" s="9" t="s">
        <v>3</v>
      </c>
    </row>
    <row r="16" spans="1:3">
      <c r="A16" s="9" t="s">
        <v>7</v>
      </c>
      <c r="B16" s="139">
        <v>35</v>
      </c>
      <c r="C16" s="9" t="s">
        <v>3</v>
      </c>
    </row>
    <row r="17" spans="1:3">
      <c r="A17" s="9" t="s">
        <v>326</v>
      </c>
      <c r="B17" s="139">
        <v>14.39</v>
      </c>
      <c r="C17" s="9" t="s">
        <v>8</v>
      </c>
    </row>
    <row r="18" spans="1:3">
      <c r="A18" s="34"/>
      <c r="B18" s="144">
        <f>SUM(B12:B17)</f>
        <v>1204.18</v>
      </c>
      <c r="C18" s="7"/>
    </row>
    <row r="19" spans="1:3">
      <c r="A19" s="152"/>
      <c r="B19" s="151"/>
      <c r="C19" s="145"/>
    </row>
    <row r="20" spans="1:3" ht="15.75" thickBot="1">
      <c r="A20" s="121"/>
      <c r="B20" s="146"/>
    </row>
    <row r="21" spans="1:3" ht="15.75" thickBot="1">
      <c r="A21" s="19" t="s">
        <v>336</v>
      </c>
      <c r="B21" s="147"/>
    </row>
    <row r="22" spans="1:3" ht="15.75" thickBot="1">
      <c r="A22" s="148" t="s">
        <v>10</v>
      </c>
      <c r="B22" s="150">
        <v>34233.42</v>
      </c>
      <c r="C22" s="22"/>
    </row>
    <row r="23" spans="1:3" ht="15.75" thickBot="1">
      <c r="A23" s="149" t="s">
        <v>11</v>
      </c>
      <c r="B23" s="47">
        <v>2212.44</v>
      </c>
      <c r="C23" s="22"/>
    </row>
    <row r="24" spans="1:3" ht="15.75" thickBot="1">
      <c r="A24" s="24" t="s">
        <v>12</v>
      </c>
      <c r="B24" s="25">
        <f>SUM(B22:B23)</f>
        <v>36445.86</v>
      </c>
      <c r="C24" s="22"/>
    </row>
    <row r="25" spans="1:3" ht="15.75" thickBot="1">
      <c r="A25" s="26" t="s">
        <v>50</v>
      </c>
      <c r="B25" s="2"/>
      <c r="C25" s="22"/>
    </row>
    <row r="26" spans="1:3" ht="15.75" thickBot="1">
      <c r="A26" s="27" t="s">
        <v>13</v>
      </c>
      <c r="B26" s="28">
        <v>78641.66</v>
      </c>
      <c r="C26" s="22"/>
    </row>
    <row r="27" spans="1:3" ht="15.75" thickBot="1">
      <c r="A27" s="29"/>
      <c r="B27" s="13"/>
      <c r="C27" s="22"/>
    </row>
    <row r="28" spans="1:3" ht="15.75" thickBot="1">
      <c r="A28" s="30" t="s">
        <v>14</v>
      </c>
      <c r="B28" s="157"/>
      <c r="C28" s="31"/>
    </row>
    <row r="29" spans="1:3">
      <c r="A29" s="163" t="s">
        <v>15</v>
      </c>
      <c r="B29" s="158">
        <v>1254.26</v>
      </c>
      <c r="C29" s="31"/>
    </row>
    <row r="30" spans="1:3">
      <c r="A30" s="164" t="s">
        <v>16</v>
      </c>
      <c r="B30" s="44">
        <v>12482.69</v>
      </c>
      <c r="C30" s="31"/>
    </row>
    <row r="31" spans="1:3">
      <c r="A31" s="164" t="s">
        <v>17</v>
      </c>
      <c r="B31" s="44">
        <v>10265.98</v>
      </c>
      <c r="C31" s="31"/>
    </row>
    <row r="32" spans="1:3">
      <c r="A32" s="163" t="s">
        <v>18</v>
      </c>
      <c r="B32" s="159">
        <v>1000</v>
      </c>
      <c r="C32" s="31"/>
    </row>
    <row r="33" spans="1:9">
      <c r="A33" s="164" t="s">
        <v>254</v>
      </c>
      <c r="B33" s="160">
        <v>533.09</v>
      </c>
      <c r="C33" s="37"/>
    </row>
    <row r="34" spans="1:9">
      <c r="A34" s="163" t="s">
        <v>244</v>
      </c>
      <c r="B34" s="161">
        <v>865.33</v>
      </c>
      <c r="C34" s="37"/>
      <c r="F34" s="2"/>
    </row>
    <row r="35" spans="1:9">
      <c r="A35" s="163" t="s">
        <v>22</v>
      </c>
      <c r="B35" s="160">
        <v>0</v>
      </c>
      <c r="C35" s="37"/>
      <c r="E35" s="2"/>
    </row>
    <row r="36" spans="1:9">
      <c r="A36" s="163" t="s">
        <v>242</v>
      </c>
      <c r="B36" s="160">
        <v>89.71</v>
      </c>
      <c r="C36" s="37"/>
    </row>
    <row r="37" spans="1:9">
      <c r="A37" s="163" t="s">
        <v>243</v>
      </c>
      <c r="B37" s="160">
        <v>6.08</v>
      </c>
      <c r="C37" s="37"/>
    </row>
    <row r="38" spans="1:9">
      <c r="A38" s="163" t="s">
        <v>245</v>
      </c>
      <c r="B38" s="160">
        <v>400</v>
      </c>
      <c r="C38" s="37"/>
    </row>
    <row r="39" spans="1:9">
      <c r="A39" s="163" t="s">
        <v>292</v>
      </c>
      <c r="B39" s="160">
        <v>552.28</v>
      </c>
      <c r="C39" s="37"/>
    </row>
    <row r="40" spans="1:9">
      <c r="A40" s="163" t="s">
        <v>46</v>
      </c>
      <c r="B40" s="160">
        <v>141.08000000000001</v>
      </c>
      <c r="C40" s="37"/>
      <c r="I40" s="2"/>
    </row>
    <row r="41" spans="1:9">
      <c r="A41" s="163" t="s">
        <v>332</v>
      </c>
      <c r="B41" s="160">
        <v>1000</v>
      </c>
      <c r="C41" s="37"/>
    </row>
    <row r="42" spans="1:9">
      <c r="A42" s="163" t="s">
        <v>52</v>
      </c>
      <c r="B42" s="160">
        <v>115.45</v>
      </c>
      <c r="C42" s="37"/>
    </row>
    <row r="43" spans="1:9">
      <c r="A43" s="163" t="s">
        <v>227</v>
      </c>
      <c r="B43" s="161">
        <v>2718.88</v>
      </c>
      <c r="C43" s="37"/>
    </row>
    <row r="44" spans="1:9">
      <c r="A44" s="163" t="s">
        <v>272</v>
      </c>
      <c r="B44" s="160">
        <v>0</v>
      </c>
      <c r="C44" s="37"/>
    </row>
    <row r="45" spans="1:9" ht="15.75" thickBot="1">
      <c r="A45" s="165" t="s">
        <v>273</v>
      </c>
      <c r="B45" s="162">
        <v>660</v>
      </c>
      <c r="C45" s="37"/>
    </row>
    <row r="46" spans="1:9" ht="15.75" thickBot="1">
      <c r="A46" s="39" t="s">
        <v>25</v>
      </c>
      <c r="B46" s="153">
        <v>24916.41</v>
      </c>
      <c r="C46" s="37"/>
    </row>
    <row r="47" spans="1:9">
      <c r="A47" s="41"/>
      <c r="B47" s="42"/>
      <c r="C47" s="37"/>
    </row>
    <row r="48" spans="1:9">
      <c r="A48" s="1" t="s">
        <v>340</v>
      </c>
      <c r="B48" s="13"/>
    </row>
    <row r="49" spans="1:6">
      <c r="A49" s="1" t="s">
        <v>339</v>
      </c>
      <c r="B49" s="13"/>
    </row>
    <row r="50" spans="1:6">
      <c r="A50" s="1"/>
      <c r="B50" s="13"/>
    </row>
    <row r="51" spans="1:6" ht="15.75" thickBot="1">
      <c r="A51" s="1"/>
      <c r="B51" s="13"/>
    </row>
    <row r="52" spans="1:6">
      <c r="A52" s="115" t="s">
        <v>27</v>
      </c>
      <c r="B52" s="154"/>
      <c r="C52" s="155"/>
    </row>
    <row r="53" spans="1:6">
      <c r="A53" s="72" t="s">
        <v>337</v>
      </c>
      <c r="B53" s="13"/>
      <c r="C53" s="156"/>
    </row>
    <row r="54" spans="1:6">
      <c r="A54" s="72" t="s">
        <v>278</v>
      </c>
      <c r="B54" s="13"/>
      <c r="C54" s="156"/>
      <c r="F54" s="2"/>
    </row>
    <row r="55" spans="1:6">
      <c r="A55" s="72" t="s">
        <v>338</v>
      </c>
      <c r="B55" s="13"/>
      <c r="C55" s="156"/>
    </row>
    <row r="56" spans="1:6">
      <c r="A56" s="116" t="s">
        <v>28</v>
      </c>
      <c r="B56" s="13"/>
      <c r="C56" s="156"/>
    </row>
    <row r="57" spans="1:6" ht="15.75" thickBot="1">
      <c r="A57" s="117" t="s">
        <v>228</v>
      </c>
      <c r="B57" s="147"/>
      <c r="C57" s="118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4FA43-A13E-400E-8CB9-A9BEB2E7714B}">
  <dimension ref="A1:I138"/>
  <sheetViews>
    <sheetView workbookViewId="0">
      <selection activeCell="C38" sqref="C38"/>
    </sheetView>
  </sheetViews>
  <sheetFormatPr defaultRowHeight="15"/>
  <cols>
    <col min="1" max="1" width="25.5703125" customWidth="1"/>
    <col min="2" max="2" width="10.28515625" customWidth="1"/>
    <col min="3" max="3" width="9.85546875" customWidth="1"/>
    <col min="5" max="5" width="10.28515625" customWidth="1"/>
    <col min="6" max="6" width="1" customWidth="1"/>
    <col min="8" max="8" width="12.140625" customWidth="1"/>
  </cols>
  <sheetData>
    <row r="1" spans="1:8" ht="15.75" thickBot="1">
      <c r="A1" s="49" t="s">
        <v>341</v>
      </c>
      <c r="B1" s="50"/>
      <c r="C1" s="50"/>
      <c r="D1" s="50"/>
    </row>
    <row r="2" spans="1:8">
      <c r="A2" s="51" t="s">
        <v>143</v>
      </c>
      <c r="B2" s="53"/>
      <c r="C2" s="53"/>
      <c r="D2" s="53"/>
      <c r="E2" s="100" t="s">
        <v>168</v>
      </c>
      <c r="F2" s="99"/>
      <c r="G2" s="61" t="s">
        <v>336</v>
      </c>
      <c r="H2" s="62"/>
    </row>
    <row r="3" spans="1:8">
      <c r="A3" s="52" t="s">
        <v>144</v>
      </c>
      <c r="B3" s="53"/>
      <c r="C3" s="53"/>
      <c r="D3" s="53"/>
      <c r="E3" s="56">
        <v>520</v>
      </c>
      <c r="F3" s="99"/>
      <c r="G3" s="63"/>
      <c r="H3" s="64"/>
    </row>
    <row r="4" spans="1:8">
      <c r="A4" s="52" t="s">
        <v>129</v>
      </c>
      <c r="B4" s="53">
        <v>332</v>
      </c>
      <c r="C4" s="53"/>
      <c r="D4" s="53"/>
      <c r="E4" s="56"/>
      <c r="F4" s="99"/>
      <c r="G4" s="65" t="s">
        <v>169</v>
      </c>
      <c r="H4" s="66">
        <v>34233.42</v>
      </c>
    </row>
    <row r="5" spans="1:8" ht="15.75" thickBot="1">
      <c r="A5" s="52" t="s">
        <v>145</v>
      </c>
      <c r="B5" s="53">
        <v>556</v>
      </c>
      <c r="C5" s="53"/>
      <c r="D5" s="53"/>
      <c r="E5" s="56"/>
      <c r="F5" s="99"/>
      <c r="G5" s="67" t="s">
        <v>170</v>
      </c>
      <c r="H5" s="68">
        <f>SUM(H40+H47)</f>
        <v>1409.8700000000003</v>
      </c>
    </row>
    <row r="6" spans="1:8" ht="15.75" thickBot="1">
      <c r="A6" s="52" t="s">
        <v>146</v>
      </c>
      <c r="B6" s="53"/>
      <c r="C6" s="53"/>
      <c r="D6" s="53"/>
      <c r="E6" s="56"/>
      <c r="F6" s="99"/>
      <c r="G6" s="69" t="s">
        <v>171</v>
      </c>
      <c r="H6" s="70">
        <v>0</v>
      </c>
    </row>
    <row r="7" spans="1:8">
      <c r="A7" s="52" t="s">
        <v>147</v>
      </c>
      <c r="B7" s="53"/>
      <c r="C7" s="53"/>
      <c r="D7" s="53"/>
      <c r="E7" s="56">
        <v>340</v>
      </c>
      <c r="F7" s="99"/>
      <c r="G7" s="71"/>
      <c r="H7" s="66">
        <f>SUM(H4-H5)</f>
        <v>32823.549999999996</v>
      </c>
    </row>
    <row r="8" spans="1:8">
      <c r="A8" s="52" t="s">
        <v>148</v>
      </c>
      <c r="B8" s="53">
        <v>0.56999999999999995</v>
      </c>
      <c r="C8" s="53"/>
      <c r="D8" s="53"/>
      <c r="E8" s="56">
        <v>5</v>
      </c>
      <c r="F8" s="99"/>
      <c r="G8" s="72"/>
      <c r="H8" s="73"/>
    </row>
    <row r="9" spans="1:8">
      <c r="A9" s="52" t="s">
        <v>198</v>
      </c>
      <c r="B9" s="53">
        <v>120</v>
      </c>
      <c r="C9" s="53"/>
      <c r="D9" s="53"/>
      <c r="E9" s="56"/>
      <c r="F9" s="99"/>
      <c r="G9" s="65" t="s">
        <v>172</v>
      </c>
      <c r="H9" s="66">
        <v>2212.44</v>
      </c>
    </row>
    <row r="10" spans="1:8">
      <c r="A10" s="52" t="s">
        <v>150</v>
      </c>
      <c r="B10" s="53"/>
      <c r="C10" s="53"/>
      <c r="D10" s="53"/>
      <c r="E10" s="56"/>
      <c r="F10" s="99"/>
      <c r="G10" s="65"/>
      <c r="H10" s="66"/>
    </row>
    <row r="11" spans="1:8">
      <c r="A11" s="52" t="s">
        <v>15</v>
      </c>
      <c r="B11" s="53">
        <v>1200</v>
      </c>
      <c r="C11" s="53"/>
      <c r="D11" s="53"/>
      <c r="E11" s="56"/>
      <c r="F11" s="99"/>
      <c r="G11" s="65" t="s">
        <v>173</v>
      </c>
      <c r="H11" s="66">
        <v>78641.66</v>
      </c>
    </row>
    <row r="12" spans="1:8">
      <c r="A12" s="52" t="s">
        <v>34</v>
      </c>
      <c r="B12" s="53"/>
      <c r="C12" s="53"/>
      <c r="D12" s="53"/>
      <c r="E12" s="56"/>
      <c r="F12" s="99"/>
      <c r="G12" s="65" t="s">
        <v>174</v>
      </c>
      <c r="H12" s="66"/>
    </row>
    <row r="13" spans="1:8">
      <c r="A13" s="52" t="s">
        <v>151</v>
      </c>
      <c r="B13" s="53"/>
      <c r="C13" s="53"/>
      <c r="D13" s="53"/>
      <c r="E13" s="56"/>
      <c r="F13" s="99"/>
      <c r="G13" s="74"/>
      <c r="H13" s="66"/>
    </row>
    <row r="14" spans="1:8">
      <c r="A14" s="52" t="s">
        <v>342</v>
      </c>
      <c r="B14" s="53">
        <v>1000</v>
      </c>
      <c r="C14" s="53"/>
      <c r="D14" s="53"/>
      <c r="E14" s="56"/>
      <c r="F14" s="99"/>
      <c r="G14" s="74"/>
      <c r="H14" s="66"/>
    </row>
    <row r="15" spans="1:8">
      <c r="A15" s="52" t="s">
        <v>152</v>
      </c>
      <c r="B15" s="53"/>
      <c r="C15" s="53"/>
      <c r="D15" s="53"/>
      <c r="E15" s="56"/>
      <c r="F15" s="99"/>
      <c r="G15" s="63"/>
      <c r="H15" s="66"/>
    </row>
    <row r="16" spans="1:8" ht="15.75" thickBot="1">
      <c r="A16" s="52" t="s">
        <v>153</v>
      </c>
      <c r="B16" s="53">
        <v>3540.87</v>
      </c>
      <c r="C16" s="53"/>
      <c r="D16" s="53"/>
      <c r="E16" s="56">
        <v>1500</v>
      </c>
      <c r="F16" s="99"/>
      <c r="G16" s="142" t="s">
        <v>175</v>
      </c>
      <c r="H16" s="143">
        <f>SUM(H7:H12)</f>
        <v>113677.65</v>
      </c>
    </row>
    <row r="17" spans="1:8">
      <c r="A17" s="52" t="s">
        <v>154</v>
      </c>
      <c r="B17" s="53">
        <v>244.47</v>
      </c>
      <c r="C17" s="53"/>
      <c r="D17" s="53"/>
      <c r="E17" s="56"/>
      <c r="F17" s="99"/>
    </row>
    <row r="18" spans="1:8">
      <c r="A18" s="52" t="s">
        <v>155</v>
      </c>
      <c r="B18" s="53">
        <v>53</v>
      </c>
      <c r="C18" s="53"/>
      <c r="D18" s="53"/>
      <c r="E18" s="56"/>
      <c r="F18" s="99"/>
      <c r="G18" s="78"/>
      <c r="H18" s="78"/>
    </row>
    <row r="19" spans="1:8">
      <c r="A19" s="52" t="s">
        <v>285</v>
      </c>
      <c r="B19" s="53">
        <v>5492.57</v>
      </c>
      <c r="C19" s="53"/>
      <c r="D19" s="53"/>
      <c r="E19" s="56"/>
      <c r="F19" s="99"/>
      <c r="G19" s="79" t="s">
        <v>176</v>
      </c>
      <c r="H19" s="80">
        <v>94238.76</v>
      </c>
    </row>
    <row r="20" spans="1:8">
      <c r="A20" s="52" t="s">
        <v>288</v>
      </c>
      <c r="B20" s="53">
        <v>550</v>
      </c>
      <c r="C20" s="53"/>
      <c r="D20" s="53"/>
      <c r="E20" s="56"/>
      <c r="F20" s="99"/>
      <c r="G20" s="78"/>
      <c r="H20" s="78"/>
    </row>
    <row r="21" spans="1:8">
      <c r="A21" s="52" t="s">
        <v>156</v>
      </c>
      <c r="B21" s="53"/>
      <c r="C21" s="53"/>
      <c r="D21" s="53"/>
      <c r="E21" s="56"/>
      <c r="F21" s="99"/>
      <c r="G21" s="81" t="s">
        <v>177</v>
      </c>
      <c r="H21" s="82"/>
    </row>
    <row r="22" spans="1:8">
      <c r="A22" s="52" t="s">
        <v>157</v>
      </c>
      <c r="B22" s="53"/>
      <c r="C22" s="53"/>
      <c r="D22" s="53"/>
      <c r="E22" s="56"/>
      <c r="F22" s="99"/>
      <c r="G22" s="81" t="s">
        <v>165</v>
      </c>
      <c r="H22" s="82">
        <f>SUM(B34)</f>
        <v>52724.479999999996</v>
      </c>
    </row>
    <row r="23" spans="1:8">
      <c r="A23" s="52" t="s">
        <v>287</v>
      </c>
      <c r="B23" s="53">
        <v>1100</v>
      </c>
      <c r="C23" s="53"/>
      <c r="D23" s="53"/>
      <c r="E23" s="56"/>
      <c r="F23" s="99"/>
      <c r="G23" s="83" t="s">
        <v>178</v>
      </c>
      <c r="H23" s="84"/>
    </row>
    <row r="24" spans="1:8">
      <c r="A24" s="52" t="s">
        <v>46</v>
      </c>
      <c r="B24" s="53">
        <v>1000</v>
      </c>
      <c r="C24" s="53"/>
      <c r="D24" s="53"/>
      <c r="E24" s="56"/>
      <c r="F24" s="99"/>
      <c r="G24" s="85"/>
      <c r="H24" s="86">
        <f>SUM(H22:H23)</f>
        <v>52724.479999999996</v>
      </c>
    </row>
    <row r="25" spans="1:8">
      <c r="A25" s="52" t="s">
        <v>324</v>
      </c>
      <c r="B25" s="53">
        <v>400</v>
      </c>
      <c r="C25" s="53"/>
      <c r="D25" s="53"/>
      <c r="E25" s="56"/>
      <c r="F25" s="99"/>
      <c r="G25" s="85"/>
      <c r="H25" s="170"/>
    </row>
    <row r="26" spans="1:8">
      <c r="A26" s="52" t="s">
        <v>283</v>
      </c>
      <c r="B26" s="53">
        <v>400</v>
      </c>
      <c r="C26" s="53"/>
      <c r="D26" s="53"/>
      <c r="E26" s="56"/>
      <c r="F26" s="99"/>
      <c r="G26" s="87" t="s">
        <v>179</v>
      </c>
      <c r="H26" s="87"/>
    </row>
    <row r="27" spans="1:8">
      <c r="A27" s="52" t="s">
        <v>158</v>
      </c>
      <c r="B27" s="53">
        <v>490</v>
      </c>
      <c r="C27" s="53"/>
      <c r="D27" s="53"/>
      <c r="E27" s="56">
        <v>720</v>
      </c>
      <c r="F27" s="99"/>
      <c r="G27" s="87" t="s">
        <v>180</v>
      </c>
      <c r="H27" s="88">
        <f>SUM(B137)</f>
        <v>33285.590000000004</v>
      </c>
    </row>
    <row r="28" spans="1:8">
      <c r="A28" s="54" t="s">
        <v>159</v>
      </c>
      <c r="B28" s="55">
        <f>SUM(B3:B27)</f>
        <v>16479.48</v>
      </c>
      <c r="C28" s="53"/>
      <c r="D28" s="53"/>
      <c r="E28" s="57">
        <f>SUM(E3:E27)</f>
        <v>3085</v>
      </c>
      <c r="F28" s="99"/>
      <c r="G28" s="83" t="s">
        <v>178</v>
      </c>
      <c r="H28" s="84"/>
    </row>
    <row r="29" spans="1:8">
      <c r="A29" s="54" t="s">
        <v>160</v>
      </c>
      <c r="B29" s="101"/>
      <c r="C29" s="53"/>
      <c r="D29" s="53"/>
      <c r="E29" s="56"/>
      <c r="F29" s="99"/>
      <c r="G29" s="85"/>
      <c r="H29" s="86">
        <f>SUM(H27)-H28</f>
        <v>33285.590000000004</v>
      </c>
    </row>
    <row r="30" spans="1:8">
      <c r="A30" s="52" t="s">
        <v>161</v>
      </c>
      <c r="B30" s="53">
        <v>18122.5</v>
      </c>
      <c r="C30" s="53"/>
      <c r="D30" s="53"/>
      <c r="E30" s="102"/>
      <c r="F30" s="99"/>
    </row>
    <row r="31" spans="1:8">
      <c r="A31" s="52" t="s">
        <v>162</v>
      </c>
      <c r="B31" s="53">
        <v>18122.5</v>
      </c>
      <c r="C31" s="53"/>
      <c r="D31" s="53"/>
      <c r="E31" s="58"/>
      <c r="F31" s="99"/>
      <c r="G31" s="89" t="s">
        <v>181</v>
      </c>
      <c r="H31" s="90">
        <f>SUM(H19+H24-H29)</f>
        <v>113677.65</v>
      </c>
    </row>
    <row r="32" spans="1:8">
      <c r="A32" s="52" t="s">
        <v>163</v>
      </c>
      <c r="B32" s="53"/>
      <c r="C32" s="53"/>
      <c r="D32" s="53"/>
      <c r="E32" s="58"/>
      <c r="F32" s="99"/>
      <c r="H32" s="91" t="s">
        <v>182</v>
      </c>
    </row>
    <row r="33" spans="1:9">
      <c r="A33" s="52" t="s">
        <v>164</v>
      </c>
      <c r="B33" s="53"/>
      <c r="C33" s="53"/>
      <c r="D33" s="53"/>
      <c r="E33" s="58"/>
      <c r="F33" s="99"/>
    </row>
    <row r="34" spans="1:9">
      <c r="A34" s="54" t="s">
        <v>165</v>
      </c>
      <c r="B34" s="55">
        <f>SUM(B28:B32)</f>
        <v>52724.479999999996</v>
      </c>
      <c r="C34" s="53"/>
      <c r="D34" s="53"/>
      <c r="E34" s="58"/>
      <c r="F34" s="99"/>
    </row>
    <row r="35" spans="1:9">
      <c r="E35" s="58"/>
      <c r="F35" s="99"/>
      <c r="G35" s="92"/>
      <c r="H35" s="92"/>
      <c r="I35" s="92"/>
    </row>
    <row r="36" spans="1:9">
      <c r="A36" s="52"/>
      <c r="B36" s="53"/>
      <c r="C36" s="53"/>
      <c r="D36" s="53"/>
      <c r="E36" s="58"/>
      <c r="F36" s="99"/>
      <c r="G36" s="92" t="s">
        <v>191</v>
      </c>
      <c r="H36" s="93"/>
    </row>
    <row r="37" spans="1:9">
      <c r="A37" s="51" t="s">
        <v>166</v>
      </c>
      <c r="B37" s="53"/>
      <c r="C37" s="53"/>
      <c r="D37" s="53"/>
      <c r="E37" s="59"/>
      <c r="F37" s="99"/>
      <c r="G37" s="92">
        <v>2137</v>
      </c>
      <c r="H37" s="94">
        <v>96</v>
      </c>
    </row>
    <row r="38" spans="1:9">
      <c r="A38" s="50" t="s">
        <v>66</v>
      </c>
      <c r="B38" s="52"/>
      <c r="C38" s="52"/>
      <c r="D38" s="52"/>
      <c r="E38" s="59"/>
      <c r="F38" s="99"/>
      <c r="G38" s="92">
        <v>2142</v>
      </c>
      <c r="H38" s="94">
        <v>19.989999999999998</v>
      </c>
    </row>
    <row r="39" spans="1:9">
      <c r="A39" s="52" t="s">
        <v>67</v>
      </c>
      <c r="B39" s="53">
        <v>344.6</v>
      </c>
      <c r="C39" s="53">
        <v>344.6</v>
      </c>
      <c r="D39" s="53"/>
      <c r="E39" s="56">
        <v>750</v>
      </c>
      <c r="F39" s="99"/>
      <c r="G39" s="92">
        <v>2146</v>
      </c>
      <c r="H39" s="93">
        <v>89.7</v>
      </c>
    </row>
    <row r="40" spans="1:9">
      <c r="A40" s="52" t="s">
        <v>68</v>
      </c>
      <c r="B40" s="53">
        <v>8633.76</v>
      </c>
      <c r="C40" s="53">
        <v>8633.76</v>
      </c>
      <c r="D40" s="53"/>
      <c r="E40" s="56">
        <v>13000</v>
      </c>
      <c r="F40" s="99"/>
      <c r="H40" s="171">
        <f>SUM(H37:H39)</f>
        <v>205.69</v>
      </c>
    </row>
    <row r="41" spans="1:9">
      <c r="A41" s="52" t="s">
        <v>69</v>
      </c>
      <c r="B41" s="53">
        <v>190</v>
      </c>
      <c r="C41" s="53">
        <v>190</v>
      </c>
      <c r="D41" s="53"/>
      <c r="E41" s="56">
        <v>240</v>
      </c>
      <c r="F41" s="99"/>
    </row>
    <row r="42" spans="1:9">
      <c r="A42" s="52" t="s">
        <v>70</v>
      </c>
      <c r="B42" s="53"/>
      <c r="C42" s="53"/>
      <c r="D42" s="53"/>
      <c r="E42" s="56">
        <v>150</v>
      </c>
      <c r="F42" s="99"/>
      <c r="G42" s="92" t="s">
        <v>224</v>
      </c>
      <c r="H42" s="106"/>
    </row>
    <row r="43" spans="1:9">
      <c r="A43" s="52"/>
      <c r="B43" s="53"/>
      <c r="C43" s="53"/>
      <c r="D43" s="53"/>
      <c r="E43" s="56"/>
      <c r="F43" s="99"/>
      <c r="G43" s="107">
        <v>2147</v>
      </c>
      <c r="H43" s="94">
        <v>23.87</v>
      </c>
    </row>
    <row r="44" spans="1:9">
      <c r="A44" s="50" t="s">
        <v>71</v>
      </c>
      <c r="B44" s="53"/>
      <c r="C44" s="53"/>
      <c r="D44" s="53"/>
      <c r="E44" s="56"/>
      <c r="F44" s="99"/>
      <c r="G44" s="131">
        <v>2148</v>
      </c>
      <c r="H44" s="94">
        <v>4.5199999999999996</v>
      </c>
    </row>
    <row r="45" spans="1:9">
      <c r="A45" s="52" t="s">
        <v>72</v>
      </c>
      <c r="B45" s="53">
        <v>79.650000000000006</v>
      </c>
      <c r="C45" s="53">
        <v>79.650000000000006</v>
      </c>
      <c r="D45" s="53"/>
      <c r="E45" s="56">
        <v>450</v>
      </c>
      <c r="F45" s="99"/>
      <c r="G45" s="130">
        <v>2149</v>
      </c>
      <c r="H45" s="94">
        <v>1161.4000000000001</v>
      </c>
    </row>
    <row r="46" spans="1:9">
      <c r="A46" s="52" t="s">
        <v>73</v>
      </c>
      <c r="B46" s="53">
        <v>93.04</v>
      </c>
      <c r="C46" s="53">
        <v>79.040000000000006</v>
      </c>
      <c r="D46" s="53">
        <v>14</v>
      </c>
      <c r="E46" s="56">
        <v>300</v>
      </c>
      <c r="F46" s="99"/>
      <c r="G46" s="131">
        <v>2150</v>
      </c>
      <c r="H46" s="94">
        <v>14.39</v>
      </c>
    </row>
    <row r="47" spans="1:9">
      <c r="A47" s="52"/>
      <c r="B47" s="53"/>
      <c r="C47" s="53"/>
      <c r="D47" s="53"/>
      <c r="E47" s="56"/>
      <c r="F47" s="99"/>
      <c r="G47" s="131"/>
      <c r="H47" s="104">
        <f>SUM(H43:H46)</f>
        <v>1204.1800000000003</v>
      </c>
    </row>
    <row r="48" spans="1:9">
      <c r="A48" s="50" t="s">
        <v>74</v>
      </c>
      <c r="B48" s="53"/>
      <c r="C48" s="53"/>
      <c r="D48" s="53"/>
      <c r="E48" s="56"/>
      <c r="F48" s="99"/>
      <c r="G48" s="131"/>
      <c r="H48" s="94"/>
    </row>
    <row r="49" spans="1:8">
      <c r="A49" s="52" t="s">
        <v>75</v>
      </c>
      <c r="B49" s="53">
        <v>150</v>
      </c>
      <c r="C49" s="53">
        <v>150</v>
      </c>
      <c r="D49" s="53"/>
      <c r="E49" s="56">
        <v>175</v>
      </c>
      <c r="F49" s="99"/>
      <c r="G49" s="131"/>
      <c r="H49" s="94"/>
    </row>
    <row r="50" spans="1:8">
      <c r="A50" s="52" t="s">
        <v>76</v>
      </c>
      <c r="B50" s="53">
        <v>240</v>
      </c>
      <c r="C50" s="53">
        <v>200</v>
      </c>
      <c r="D50" s="53">
        <v>40</v>
      </c>
      <c r="E50" s="56">
        <v>260</v>
      </c>
      <c r="F50" s="99"/>
      <c r="G50" s="131"/>
      <c r="H50" s="93"/>
    </row>
    <row r="51" spans="1:8">
      <c r="A51" s="52"/>
      <c r="B51" s="53"/>
      <c r="C51" s="53"/>
      <c r="D51" s="53"/>
      <c r="E51" s="56"/>
      <c r="F51" s="99"/>
    </row>
    <row r="52" spans="1:8">
      <c r="A52" s="50" t="s">
        <v>77</v>
      </c>
      <c r="B52" s="53"/>
      <c r="C52" s="53"/>
      <c r="D52" s="53"/>
      <c r="E52" s="56"/>
      <c r="F52" s="99"/>
    </row>
    <row r="53" spans="1:8">
      <c r="A53" s="52" t="s">
        <v>78</v>
      </c>
      <c r="B53" s="53">
        <v>461.97</v>
      </c>
      <c r="C53" s="53">
        <v>461.97</v>
      </c>
      <c r="D53" s="53"/>
      <c r="E53" s="56">
        <v>1500</v>
      </c>
      <c r="F53" s="99"/>
    </row>
    <row r="54" spans="1:8">
      <c r="A54" s="52" t="s">
        <v>79</v>
      </c>
      <c r="B54" s="53">
        <v>482.97</v>
      </c>
      <c r="C54" s="53">
        <v>482.97</v>
      </c>
      <c r="D54" s="53"/>
      <c r="E54" s="56">
        <v>600</v>
      </c>
      <c r="F54" s="99"/>
    </row>
    <row r="55" spans="1:8">
      <c r="A55" s="52" t="s">
        <v>80</v>
      </c>
      <c r="B55" s="53"/>
      <c r="C55" s="53"/>
      <c r="D55" s="53"/>
      <c r="E55" s="56">
        <v>500</v>
      </c>
      <c r="F55" s="99"/>
      <c r="G55" s="131"/>
      <c r="H55" s="94"/>
    </row>
    <row r="56" spans="1:8">
      <c r="A56" s="52" t="s">
        <v>81</v>
      </c>
      <c r="B56" s="53">
        <v>62.5</v>
      </c>
      <c r="C56" s="53">
        <v>62.5</v>
      </c>
      <c r="D56" s="53"/>
      <c r="E56" s="56">
        <v>180</v>
      </c>
      <c r="F56" s="99"/>
      <c r="G56" s="92"/>
      <c r="H56" s="94"/>
    </row>
    <row r="57" spans="1:8">
      <c r="A57" s="52" t="s">
        <v>82</v>
      </c>
      <c r="B57" s="53"/>
      <c r="C57" s="53"/>
      <c r="D57" s="53"/>
      <c r="E57" s="56"/>
      <c r="F57" s="99"/>
      <c r="G57" s="131"/>
      <c r="H57" s="94"/>
    </row>
    <row r="58" spans="1:8">
      <c r="A58" s="52" t="s">
        <v>83</v>
      </c>
      <c r="B58" s="53"/>
      <c r="C58" s="53"/>
      <c r="D58" s="53"/>
      <c r="E58" s="56">
        <v>140</v>
      </c>
      <c r="F58" s="99"/>
      <c r="G58" s="131"/>
      <c r="H58" s="94"/>
    </row>
    <row r="59" spans="1:8">
      <c r="A59" s="52" t="s">
        <v>84</v>
      </c>
      <c r="B59" s="53"/>
      <c r="C59" s="53"/>
      <c r="D59" s="53"/>
      <c r="E59" s="56"/>
      <c r="F59" s="99"/>
      <c r="G59" s="131"/>
      <c r="H59" s="105"/>
    </row>
    <row r="60" spans="1:8">
      <c r="A60" s="52"/>
      <c r="B60" s="53"/>
      <c r="C60" s="53"/>
      <c r="D60" s="53"/>
      <c r="E60" s="56"/>
      <c r="F60" s="99"/>
    </row>
    <row r="61" spans="1:8">
      <c r="A61" s="50" t="s">
        <v>85</v>
      </c>
      <c r="B61" s="53"/>
      <c r="C61" s="53"/>
      <c r="D61" s="53"/>
      <c r="E61" s="56"/>
      <c r="F61" s="99"/>
    </row>
    <row r="62" spans="1:8">
      <c r="A62" s="52" t="s">
        <v>86</v>
      </c>
      <c r="B62" s="53">
        <v>549.38</v>
      </c>
      <c r="C62" s="53">
        <v>486</v>
      </c>
      <c r="D62" s="53">
        <v>63.38</v>
      </c>
      <c r="E62" s="56">
        <v>500</v>
      </c>
      <c r="F62" s="99"/>
    </row>
    <row r="63" spans="1:8">
      <c r="A63" s="52" t="s">
        <v>87</v>
      </c>
      <c r="B63" s="53"/>
      <c r="C63" s="53"/>
      <c r="D63" s="53"/>
      <c r="E63" s="56">
        <v>10</v>
      </c>
      <c r="F63" s="99"/>
    </row>
    <row r="64" spans="1:8">
      <c r="A64" s="52" t="s">
        <v>88</v>
      </c>
      <c r="B64" s="53"/>
      <c r="C64" s="53"/>
      <c r="D64" s="53"/>
      <c r="E64" s="56">
        <v>180</v>
      </c>
      <c r="F64" s="99"/>
    </row>
    <row r="65" spans="1:6">
      <c r="A65" s="52" t="s">
        <v>89</v>
      </c>
      <c r="B65" s="53">
        <v>40</v>
      </c>
      <c r="C65" s="53">
        <v>40</v>
      </c>
      <c r="D65" s="53"/>
      <c r="E65" s="56">
        <v>50</v>
      </c>
      <c r="F65" s="99"/>
    </row>
    <row r="66" spans="1:6">
      <c r="A66" s="52"/>
      <c r="B66" s="53"/>
      <c r="C66" s="53"/>
      <c r="D66" s="53"/>
      <c r="E66" s="56"/>
      <c r="F66" s="99"/>
    </row>
    <row r="67" spans="1:6">
      <c r="A67" s="50" t="s">
        <v>90</v>
      </c>
      <c r="B67" s="53"/>
      <c r="C67" s="53"/>
      <c r="D67" s="53"/>
      <c r="E67" s="56"/>
      <c r="F67" s="99"/>
    </row>
    <row r="68" spans="1:6">
      <c r="A68" s="52" t="s">
        <v>91</v>
      </c>
      <c r="B68" s="53"/>
      <c r="C68" s="53"/>
      <c r="D68" s="53"/>
      <c r="E68" s="56">
        <v>350</v>
      </c>
      <c r="F68" s="99"/>
    </row>
    <row r="69" spans="1:6">
      <c r="A69" s="52" t="s">
        <v>92</v>
      </c>
      <c r="B69" s="53"/>
      <c r="C69" s="53"/>
      <c r="D69" s="53"/>
      <c r="E69" s="56">
        <v>350</v>
      </c>
      <c r="F69" s="99"/>
    </row>
    <row r="70" spans="1:6">
      <c r="A70" s="52" t="s">
        <v>93</v>
      </c>
      <c r="B70" s="53"/>
      <c r="C70" s="53"/>
      <c r="D70" s="53"/>
      <c r="E70" s="56">
        <v>350</v>
      </c>
      <c r="F70" s="99"/>
    </row>
    <row r="71" spans="1:6">
      <c r="A71" s="52" t="s">
        <v>94</v>
      </c>
      <c r="B71" s="53"/>
      <c r="C71" s="53"/>
      <c r="D71" s="53"/>
      <c r="E71" s="56">
        <v>350</v>
      </c>
      <c r="F71" s="99"/>
    </row>
    <row r="72" spans="1:6">
      <c r="A72" s="52" t="s">
        <v>95</v>
      </c>
      <c r="B72" s="53"/>
      <c r="C72" s="53"/>
      <c r="D72" s="53"/>
      <c r="E72" s="56">
        <v>350</v>
      </c>
      <c r="F72" s="99"/>
    </row>
    <row r="73" spans="1:6">
      <c r="A73" s="52" t="s">
        <v>96</v>
      </c>
      <c r="B73" s="53"/>
      <c r="C73" s="53"/>
      <c r="D73" s="53"/>
      <c r="E73" s="56">
        <v>350</v>
      </c>
      <c r="F73" s="99"/>
    </row>
    <row r="74" spans="1:6">
      <c r="A74" s="52" t="s">
        <v>97</v>
      </c>
      <c r="B74" s="53"/>
      <c r="C74" s="53"/>
      <c r="D74" s="53"/>
      <c r="E74" s="56">
        <v>350</v>
      </c>
      <c r="F74" s="99"/>
    </row>
    <row r="75" spans="1:6">
      <c r="A75" s="52" t="s">
        <v>98</v>
      </c>
      <c r="B75" s="53">
        <v>19.989999999999998</v>
      </c>
      <c r="C75" s="53">
        <v>19.989999999999998</v>
      </c>
      <c r="D75" s="53"/>
      <c r="E75" s="56">
        <v>30</v>
      </c>
      <c r="F75" s="99"/>
    </row>
    <row r="76" spans="1:6">
      <c r="A76" s="52" t="s">
        <v>185</v>
      </c>
      <c r="B76" s="53"/>
      <c r="C76" s="53"/>
      <c r="D76" s="53"/>
      <c r="E76" s="56">
        <v>200</v>
      </c>
      <c r="F76" s="99"/>
    </row>
    <row r="77" spans="1:6">
      <c r="A77" s="52" t="s">
        <v>99</v>
      </c>
      <c r="B77" s="53"/>
      <c r="C77" s="53"/>
      <c r="D77" s="53"/>
      <c r="E77" s="56">
        <v>850</v>
      </c>
      <c r="F77" s="99"/>
    </row>
    <row r="78" spans="1:6">
      <c r="A78" s="52" t="s">
        <v>100</v>
      </c>
      <c r="B78" s="53"/>
      <c r="C78" s="53"/>
      <c r="D78" s="53"/>
      <c r="E78" s="56">
        <v>350</v>
      </c>
      <c r="F78" s="99"/>
    </row>
    <row r="79" spans="1:6">
      <c r="A79" s="52" t="s">
        <v>101</v>
      </c>
      <c r="B79" s="53">
        <v>123.25</v>
      </c>
      <c r="C79" s="53">
        <v>123.25</v>
      </c>
      <c r="D79" s="53"/>
      <c r="E79" s="56">
        <v>120</v>
      </c>
      <c r="F79" s="99"/>
    </row>
    <row r="80" spans="1:6">
      <c r="A80" s="52" t="s">
        <v>102</v>
      </c>
      <c r="B80" s="53"/>
      <c r="C80" s="53"/>
      <c r="D80" s="53"/>
      <c r="E80" s="56">
        <v>150</v>
      </c>
      <c r="F80" s="99"/>
    </row>
    <row r="81" spans="1:6">
      <c r="A81" s="52"/>
      <c r="B81" s="53"/>
      <c r="C81" s="53"/>
      <c r="D81" s="53"/>
      <c r="E81" s="56"/>
      <c r="F81" s="99"/>
    </row>
    <row r="82" spans="1:6">
      <c r="A82" s="50" t="s">
        <v>103</v>
      </c>
      <c r="B82" s="53"/>
      <c r="C82" s="53"/>
      <c r="D82" s="53"/>
      <c r="E82" s="56"/>
      <c r="F82" s="99"/>
    </row>
    <row r="83" spans="1:6">
      <c r="A83" s="52" t="s">
        <v>104</v>
      </c>
      <c r="B83" s="53"/>
      <c r="C83" s="53"/>
      <c r="D83" s="53"/>
      <c r="E83" s="56">
        <v>350</v>
      </c>
      <c r="F83" s="99"/>
    </row>
    <row r="84" spans="1:6">
      <c r="A84" s="52" t="s">
        <v>105</v>
      </c>
      <c r="B84" s="53">
        <v>161.26</v>
      </c>
      <c r="C84" s="53">
        <v>134.38</v>
      </c>
      <c r="D84" s="53">
        <v>26.88</v>
      </c>
      <c r="E84" s="56">
        <v>175</v>
      </c>
      <c r="F84" s="99"/>
    </row>
    <row r="85" spans="1:6">
      <c r="A85" s="52" t="s">
        <v>106</v>
      </c>
      <c r="B85" s="53">
        <v>151.19999999999999</v>
      </c>
      <c r="C85" s="53">
        <v>126</v>
      </c>
      <c r="D85" s="53">
        <v>25.2</v>
      </c>
      <c r="E85" s="56">
        <v>180</v>
      </c>
      <c r="F85" s="99"/>
    </row>
    <row r="86" spans="1:6">
      <c r="A86" s="52" t="s">
        <v>107</v>
      </c>
      <c r="B86" s="53">
        <v>115.12</v>
      </c>
      <c r="C86" s="53">
        <v>95.92</v>
      </c>
      <c r="D86" s="53">
        <v>19.2</v>
      </c>
      <c r="E86" s="56">
        <v>175</v>
      </c>
      <c r="F86" s="99"/>
    </row>
    <row r="87" spans="1:6">
      <c r="A87" s="52" t="s">
        <v>108</v>
      </c>
      <c r="B87" s="53">
        <v>250</v>
      </c>
      <c r="C87" s="53">
        <v>250</v>
      </c>
      <c r="D87" s="53"/>
      <c r="E87" s="56">
        <v>500</v>
      </c>
      <c r="F87" s="99"/>
    </row>
    <row r="88" spans="1:6">
      <c r="A88" s="52" t="s">
        <v>109</v>
      </c>
      <c r="B88" s="53"/>
      <c r="C88" s="53"/>
      <c r="D88" s="53"/>
      <c r="E88" s="56"/>
      <c r="F88" s="99"/>
    </row>
    <row r="89" spans="1:6">
      <c r="A89" s="52" t="s">
        <v>110</v>
      </c>
      <c r="B89" s="53">
        <v>96</v>
      </c>
      <c r="C89" s="53">
        <v>80</v>
      </c>
      <c r="D89" s="53">
        <v>16</v>
      </c>
      <c r="E89" s="56">
        <v>80</v>
      </c>
      <c r="F89" s="99"/>
    </row>
    <row r="90" spans="1:6">
      <c r="A90" s="52"/>
      <c r="B90" s="53"/>
      <c r="C90" s="53"/>
      <c r="D90" s="53"/>
      <c r="E90" s="56"/>
      <c r="F90" s="99"/>
    </row>
    <row r="91" spans="1:6">
      <c r="A91" s="50" t="s">
        <v>111</v>
      </c>
      <c r="B91" s="53"/>
      <c r="C91" s="53"/>
      <c r="D91" s="53"/>
      <c r="E91" s="56"/>
      <c r="F91" s="99"/>
    </row>
    <row r="92" spans="1:6">
      <c r="A92" s="52" t="s">
        <v>112</v>
      </c>
      <c r="B92" s="53">
        <v>487.2</v>
      </c>
      <c r="C92" s="53">
        <v>406</v>
      </c>
      <c r="D92" s="53">
        <v>81.2</v>
      </c>
      <c r="E92" s="56">
        <v>500</v>
      </c>
      <c r="F92" s="99"/>
    </row>
    <row r="93" spans="1:6">
      <c r="A93" s="52" t="s">
        <v>113</v>
      </c>
      <c r="B93" s="53"/>
      <c r="C93" s="53"/>
      <c r="D93" s="53"/>
      <c r="E93" s="56">
        <v>350</v>
      </c>
      <c r="F93" s="99"/>
    </row>
    <row r="94" spans="1:6">
      <c r="A94" s="52" t="s">
        <v>114</v>
      </c>
      <c r="B94" s="53">
        <v>4500</v>
      </c>
      <c r="C94" s="53">
        <v>4500</v>
      </c>
      <c r="D94" s="53"/>
      <c r="E94" s="56">
        <v>4500</v>
      </c>
      <c r="F94" s="99"/>
    </row>
    <row r="95" spans="1:6">
      <c r="A95" s="52" t="s">
        <v>115</v>
      </c>
      <c r="B95" s="53"/>
      <c r="C95" s="53"/>
      <c r="D95" s="53"/>
      <c r="E95" s="56">
        <v>200</v>
      </c>
      <c r="F95" s="99"/>
    </row>
    <row r="96" spans="1:6">
      <c r="A96" s="52" t="s">
        <v>116</v>
      </c>
      <c r="B96" s="53"/>
      <c r="C96" s="53"/>
      <c r="D96" s="53"/>
      <c r="E96" s="56">
        <v>300</v>
      </c>
      <c r="F96" s="99"/>
    </row>
    <row r="97" spans="1:6">
      <c r="A97" s="52" t="s">
        <v>189</v>
      </c>
      <c r="B97" s="53">
        <v>242.99</v>
      </c>
      <c r="C97" s="53">
        <v>242.99</v>
      </c>
      <c r="D97" s="53"/>
      <c r="E97" s="56">
        <v>500</v>
      </c>
      <c r="F97" s="99"/>
    </row>
    <row r="98" spans="1:6">
      <c r="A98" s="52" t="s">
        <v>117</v>
      </c>
      <c r="B98" s="53">
        <v>397.56</v>
      </c>
      <c r="C98" s="53">
        <v>331.3</v>
      </c>
      <c r="D98" s="53">
        <v>66.260000000000005</v>
      </c>
      <c r="E98" s="56">
        <v>500</v>
      </c>
      <c r="F98" s="99"/>
    </row>
    <row r="99" spans="1:6">
      <c r="A99" s="52" t="s">
        <v>118</v>
      </c>
      <c r="B99" s="53"/>
      <c r="C99" s="53"/>
      <c r="D99" s="53"/>
      <c r="E99" s="56">
        <v>500</v>
      </c>
      <c r="F99" s="99"/>
    </row>
    <row r="100" spans="1:6">
      <c r="A100" s="52" t="s">
        <v>119</v>
      </c>
      <c r="B100" s="53"/>
      <c r="C100" s="53"/>
      <c r="D100" s="53"/>
      <c r="E100" s="56">
        <v>500</v>
      </c>
      <c r="F100" s="99"/>
    </row>
    <row r="101" spans="1:6">
      <c r="A101" s="52" t="s">
        <v>120</v>
      </c>
      <c r="B101" s="53"/>
      <c r="C101" s="53"/>
      <c r="D101" s="53"/>
      <c r="E101" s="56">
        <v>100</v>
      </c>
      <c r="F101" s="99"/>
    </row>
    <row r="102" spans="1:6">
      <c r="A102" s="52"/>
      <c r="B102" s="53"/>
      <c r="C102" s="53"/>
      <c r="D102" s="53"/>
      <c r="E102" s="56"/>
      <c r="F102" s="99"/>
    </row>
    <row r="103" spans="1:6">
      <c r="A103" s="50" t="s">
        <v>121</v>
      </c>
      <c r="B103" s="53"/>
      <c r="C103" s="53"/>
      <c r="D103" s="53"/>
      <c r="E103" s="56"/>
      <c r="F103" s="99"/>
    </row>
    <row r="104" spans="1:6">
      <c r="A104" s="52" t="s">
        <v>122</v>
      </c>
      <c r="B104" s="53"/>
      <c r="C104" s="53"/>
      <c r="D104" s="53"/>
      <c r="E104" s="56">
        <v>300</v>
      </c>
      <c r="F104" s="99"/>
    </row>
    <row r="105" spans="1:6">
      <c r="A105" s="52"/>
      <c r="B105" s="53"/>
      <c r="C105" s="53"/>
      <c r="D105" s="53"/>
      <c r="E105" s="56"/>
      <c r="F105" s="99"/>
    </row>
    <row r="106" spans="1:6">
      <c r="A106" s="52"/>
      <c r="B106" s="53"/>
      <c r="C106" s="53"/>
      <c r="D106" s="53"/>
      <c r="E106" s="56"/>
      <c r="F106" s="99"/>
    </row>
    <row r="107" spans="1:6">
      <c r="A107" s="50" t="s">
        <v>123</v>
      </c>
      <c r="B107" s="53"/>
      <c r="C107" s="53"/>
      <c r="D107" s="53"/>
      <c r="E107" s="56"/>
      <c r="F107" s="99"/>
    </row>
    <row r="108" spans="1:6">
      <c r="A108" s="52" t="s">
        <v>124</v>
      </c>
      <c r="B108" s="53"/>
      <c r="C108" s="53"/>
      <c r="D108" s="53"/>
      <c r="E108" s="56">
        <v>500</v>
      </c>
      <c r="F108" s="99"/>
    </row>
    <row r="109" spans="1:6">
      <c r="A109" s="52" t="s">
        <v>125</v>
      </c>
      <c r="B109" s="53">
        <v>121.51</v>
      </c>
      <c r="C109" s="53">
        <v>121.51</v>
      </c>
      <c r="D109" s="53"/>
      <c r="E109" s="56"/>
      <c r="F109" s="99"/>
    </row>
    <row r="110" spans="1:6">
      <c r="A110" s="52" t="s">
        <v>126</v>
      </c>
      <c r="B110" s="53"/>
      <c r="C110" s="53"/>
      <c r="D110" s="53"/>
      <c r="E110" s="56"/>
      <c r="F110" s="99"/>
    </row>
    <row r="111" spans="1:6">
      <c r="A111" s="52" t="s">
        <v>127</v>
      </c>
      <c r="B111" s="53"/>
      <c r="C111" s="53"/>
      <c r="D111" s="53"/>
      <c r="E111" s="56"/>
      <c r="F111" s="99"/>
    </row>
    <row r="112" spans="1:6">
      <c r="A112" s="52" t="s">
        <v>128</v>
      </c>
      <c r="B112" s="53"/>
      <c r="C112" s="53"/>
      <c r="D112" s="53"/>
      <c r="E112" s="56"/>
      <c r="F112" s="99"/>
    </row>
    <row r="113" spans="1:6">
      <c r="A113" s="52" t="s">
        <v>129</v>
      </c>
      <c r="B113" s="53">
        <v>89.7</v>
      </c>
      <c r="C113" s="53">
        <v>75.3</v>
      </c>
      <c r="D113" s="53">
        <v>14.4</v>
      </c>
      <c r="E113" s="56">
        <v>100</v>
      </c>
      <c r="F113" s="99"/>
    </row>
    <row r="114" spans="1:6">
      <c r="A114" s="52" t="s">
        <v>186</v>
      </c>
      <c r="B114" s="53">
        <v>216.55</v>
      </c>
      <c r="C114" s="53">
        <v>216.55</v>
      </c>
      <c r="D114" s="53"/>
      <c r="E114" s="56"/>
      <c r="F114" s="99"/>
    </row>
    <row r="115" spans="1:6">
      <c r="A115" s="52" t="s">
        <v>130</v>
      </c>
      <c r="B115" s="53"/>
      <c r="C115" s="53"/>
      <c r="D115" s="53"/>
      <c r="E115" s="56"/>
      <c r="F115" s="99"/>
    </row>
    <row r="116" spans="1:6">
      <c r="A116" s="52" t="s">
        <v>15</v>
      </c>
      <c r="B116" s="53">
        <v>591.59</v>
      </c>
      <c r="C116" s="53">
        <v>503.59</v>
      </c>
      <c r="D116" s="53">
        <v>88</v>
      </c>
      <c r="E116" s="56"/>
      <c r="F116" s="99"/>
    </row>
    <row r="117" spans="1:6">
      <c r="A117" s="52" t="s">
        <v>131</v>
      </c>
      <c r="B117" s="53"/>
      <c r="C117" s="53"/>
      <c r="D117" s="53"/>
      <c r="E117" s="56"/>
      <c r="F117" s="99"/>
    </row>
    <row r="118" spans="1:6">
      <c r="A118" s="52" t="s">
        <v>132</v>
      </c>
      <c r="B118" s="53"/>
      <c r="C118" s="53"/>
      <c r="D118" s="53"/>
      <c r="E118" s="56">
        <v>550</v>
      </c>
      <c r="F118" s="99"/>
    </row>
    <row r="119" spans="1:6">
      <c r="A119" s="52" t="s">
        <v>133</v>
      </c>
      <c r="B119" s="53"/>
      <c r="C119" s="53"/>
      <c r="D119" s="53"/>
      <c r="E119" s="56">
        <v>50</v>
      </c>
      <c r="F119" s="99"/>
    </row>
    <row r="120" spans="1:6">
      <c r="A120" s="52" t="s">
        <v>134</v>
      </c>
      <c r="B120" s="53"/>
      <c r="C120" s="53"/>
      <c r="D120" s="53"/>
      <c r="E120" s="56">
        <v>150</v>
      </c>
      <c r="F120" s="99"/>
    </row>
    <row r="121" spans="1:6">
      <c r="A121" s="52" t="s">
        <v>135</v>
      </c>
      <c r="B121" s="53"/>
      <c r="C121" s="53"/>
      <c r="D121" s="53"/>
      <c r="E121" s="56">
        <v>1000</v>
      </c>
      <c r="F121" s="99"/>
    </row>
    <row r="122" spans="1:6">
      <c r="A122" s="52" t="s">
        <v>230</v>
      </c>
      <c r="B122" s="53">
        <v>2804.88</v>
      </c>
      <c r="C122" s="53">
        <v>2340.1799999999998</v>
      </c>
      <c r="D122" s="53">
        <v>464.7</v>
      </c>
      <c r="E122" s="56"/>
      <c r="F122" s="99"/>
    </row>
    <row r="123" spans="1:6">
      <c r="A123" s="52" t="s">
        <v>136</v>
      </c>
      <c r="B123" s="53"/>
      <c r="C123" s="53"/>
      <c r="D123" s="53"/>
      <c r="E123" s="56"/>
      <c r="F123" s="99"/>
    </row>
    <row r="124" spans="1:6">
      <c r="A124" s="52" t="s">
        <v>284</v>
      </c>
      <c r="B124" s="53">
        <v>1800</v>
      </c>
      <c r="C124" s="53">
        <v>1500</v>
      </c>
      <c r="D124" s="53">
        <v>300</v>
      </c>
      <c r="E124" s="56"/>
      <c r="F124" s="99"/>
    </row>
    <row r="125" spans="1:6">
      <c r="A125" s="52" t="s">
        <v>137</v>
      </c>
      <c r="B125" s="53">
        <v>682.52</v>
      </c>
      <c r="C125" s="53">
        <v>659.27</v>
      </c>
      <c r="D125" s="53">
        <v>23.25</v>
      </c>
      <c r="E125" s="56">
        <v>600</v>
      </c>
      <c r="F125" s="99"/>
    </row>
    <row r="126" spans="1:6">
      <c r="A126" s="52" t="s">
        <v>285</v>
      </c>
      <c r="B126" s="53">
        <v>7860.68</v>
      </c>
      <c r="C126" s="53">
        <v>6550.57</v>
      </c>
      <c r="D126" s="53">
        <v>1310.1099999999999</v>
      </c>
      <c r="E126" s="56"/>
      <c r="F126" s="99"/>
    </row>
    <row r="127" spans="1:6">
      <c r="A127" s="52" t="s">
        <v>286</v>
      </c>
      <c r="B127" s="53"/>
      <c r="C127" s="53"/>
      <c r="D127" s="53"/>
      <c r="E127" s="56"/>
      <c r="F127" s="99"/>
    </row>
    <row r="128" spans="1:6">
      <c r="A128" s="52" t="s">
        <v>138</v>
      </c>
      <c r="B128" s="53"/>
      <c r="C128" s="53"/>
      <c r="D128" s="53"/>
      <c r="E128" s="56">
        <v>250</v>
      </c>
      <c r="F128" s="99"/>
    </row>
    <row r="129" spans="1:6">
      <c r="A129" s="52" t="s">
        <v>139</v>
      </c>
      <c r="B129" s="53"/>
      <c r="C129" s="53"/>
      <c r="D129" s="53"/>
      <c r="E129" s="56"/>
      <c r="F129" s="99"/>
    </row>
    <row r="130" spans="1:6">
      <c r="A130" s="52" t="s">
        <v>287</v>
      </c>
      <c r="B130" s="53">
        <v>547.72</v>
      </c>
      <c r="C130" s="53">
        <v>547.72</v>
      </c>
      <c r="D130" s="53"/>
      <c r="E130" s="56"/>
      <c r="F130" s="99"/>
    </row>
    <row r="131" spans="1:6">
      <c r="A131" s="52" t="s">
        <v>188</v>
      </c>
      <c r="B131" s="53">
        <v>500</v>
      </c>
      <c r="C131" s="53">
        <v>500</v>
      </c>
      <c r="D131" s="53"/>
      <c r="E131" s="56"/>
      <c r="F131" s="99"/>
    </row>
    <row r="132" spans="1:6">
      <c r="A132" s="52" t="s">
        <v>140</v>
      </c>
      <c r="B132" s="53"/>
      <c r="C132" s="53"/>
      <c r="D132" s="53"/>
      <c r="E132" s="56"/>
      <c r="F132" s="99"/>
    </row>
    <row r="133" spans="1:6">
      <c r="A133" s="52" t="s">
        <v>141</v>
      </c>
      <c r="B133" s="53"/>
      <c r="C133" s="53"/>
      <c r="D133" s="53"/>
      <c r="E133" s="56">
        <v>100</v>
      </c>
      <c r="F133" s="99"/>
    </row>
    <row r="134" spans="1:6">
      <c r="A134" s="52" t="s">
        <v>142</v>
      </c>
      <c r="B134" s="53"/>
      <c r="C134" s="53"/>
      <c r="D134" s="53"/>
      <c r="E134" s="56">
        <v>100</v>
      </c>
      <c r="F134" s="99"/>
    </row>
    <row r="135" spans="1:6">
      <c r="A135" s="52" t="s">
        <v>325</v>
      </c>
      <c r="B135" s="53">
        <v>198</v>
      </c>
      <c r="C135" s="53">
        <v>198</v>
      </c>
      <c r="D135" s="53"/>
      <c r="E135" s="60"/>
      <c r="F135" s="99"/>
    </row>
    <row r="136" spans="1:6">
      <c r="A136" s="52" t="s">
        <v>187</v>
      </c>
      <c r="B136" s="53"/>
      <c r="C136" s="53"/>
      <c r="D136" s="53"/>
      <c r="F136" s="99"/>
    </row>
    <row r="137" spans="1:6">
      <c r="B137" s="103">
        <f>SUM(B37:B135)</f>
        <v>33285.590000000004</v>
      </c>
      <c r="C137" s="103">
        <f>SUM(C39:C135)</f>
        <v>30733.01</v>
      </c>
      <c r="D137" s="103">
        <f>SUM(D39:D135)</f>
        <v>2552.58</v>
      </c>
      <c r="E137" s="103">
        <f t="shared" ref="E137" si="0">SUM(E39:E135)</f>
        <v>36245</v>
      </c>
    </row>
    <row r="138" spans="1:6">
      <c r="B138" s="5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345A8-37AC-4A1E-B583-B407C8513814}">
  <dimension ref="A1:E66"/>
  <sheetViews>
    <sheetView workbookViewId="0">
      <selection activeCell="D43" sqref="D43"/>
    </sheetView>
  </sheetViews>
  <sheetFormatPr defaultRowHeight="15"/>
  <cols>
    <col min="1" max="1" width="54.28515625" customWidth="1"/>
    <col min="2" max="2" width="13" customWidth="1"/>
    <col min="3" max="3" width="9.85546875" customWidth="1"/>
    <col min="4" max="5" width="10.140625" bestFit="1" customWidth="1"/>
  </cols>
  <sheetData>
    <row r="1" spans="1:3">
      <c r="A1" s="1" t="s">
        <v>54</v>
      </c>
      <c r="B1" s="2"/>
    </row>
    <row r="2" spans="1:3">
      <c r="A2" s="3">
        <v>44896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113"/>
      <c r="B4" s="137"/>
      <c r="C4" s="7"/>
    </row>
    <row r="5" spans="1:3">
      <c r="A5" s="111"/>
      <c r="B5" s="144">
        <f>SUM(B4:B4)</f>
        <v>0</v>
      </c>
      <c r="C5" s="7"/>
    </row>
    <row r="6" spans="1:3">
      <c r="A6" s="134"/>
      <c r="B6" s="138"/>
      <c r="C6" s="135"/>
    </row>
    <row r="7" spans="1:3">
      <c r="A7" s="45" t="s">
        <v>4</v>
      </c>
      <c r="B7" s="136"/>
      <c r="C7" s="9"/>
    </row>
    <row r="8" spans="1:3">
      <c r="A8" s="9" t="s">
        <v>346</v>
      </c>
      <c r="B8" s="136">
        <v>487.2</v>
      </c>
      <c r="C8" s="9" t="s">
        <v>3</v>
      </c>
    </row>
    <row r="9" spans="1:3">
      <c r="A9" s="9" t="s">
        <v>345</v>
      </c>
      <c r="B9" s="136">
        <v>177</v>
      </c>
      <c r="C9" s="9" t="s">
        <v>3</v>
      </c>
    </row>
    <row r="10" spans="1:3">
      <c r="A10" s="9" t="s">
        <v>347</v>
      </c>
      <c r="B10" s="136">
        <v>350</v>
      </c>
      <c r="C10" s="9" t="s">
        <v>3</v>
      </c>
    </row>
    <row r="11" spans="1:3">
      <c r="A11" s="9" t="s">
        <v>348</v>
      </c>
      <c r="B11" s="136">
        <v>350</v>
      </c>
      <c r="C11" s="9" t="s">
        <v>3</v>
      </c>
    </row>
    <row r="12" spans="1:3">
      <c r="A12" s="9" t="s">
        <v>349</v>
      </c>
      <c r="B12" s="136">
        <v>350</v>
      </c>
      <c r="C12" s="9" t="s">
        <v>3</v>
      </c>
    </row>
    <row r="13" spans="1:3">
      <c r="A13" s="9" t="s">
        <v>350</v>
      </c>
      <c r="B13" s="136">
        <v>850</v>
      </c>
      <c r="C13" s="9" t="s">
        <v>3</v>
      </c>
    </row>
    <row r="14" spans="1:3">
      <c r="A14" s="9" t="s">
        <v>92</v>
      </c>
      <c r="B14" s="136">
        <v>350</v>
      </c>
      <c r="C14" s="9" t="s">
        <v>3</v>
      </c>
    </row>
    <row r="15" spans="1:3">
      <c r="A15" s="9" t="s">
        <v>351</v>
      </c>
      <c r="B15" s="136">
        <v>350</v>
      </c>
      <c r="C15" s="9" t="s">
        <v>3</v>
      </c>
    </row>
    <row r="16" spans="1:3">
      <c r="A16" s="9" t="s">
        <v>352</v>
      </c>
      <c r="B16" s="136">
        <v>350</v>
      </c>
      <c r="C16" s="9" t="s">
        <v>3</v>
      </c>
    </row>
    <row r="17" spans="1:3">
      <c r="A17" s="9" t="s">
        <v>97</v>
      </c>
      <c r="B17" s="136">
        <v>350</v>
      </c>
      <c r="C17" s="9" t="s">
        <v>3</v>
      </c>
    </row>
    <row r="18" spans="1:3">
      <c r="A18" s="9" t="s">
        <v>353</v>
      </c>
      <c r="B18" s="136">
        <v>200</v>
      </c>
      <c r="C18" s="9" t="s">
        <v>3</v>
      </c>
    </row>
    <row r="19" spans="1:3">
      <c r="A19" s="9" t="s">
        <v>354</v>
      </c>
      <c r="B19" s="136">
        <v>350</v>
      </c>
      <c r="C19" s="9" t="s">
        <v>3</v>
      </c>
    </row>
    <row r="20" spans="1:3">
      <c r="A20" s="9" t="s">
        <v>355</v>
      </c>
      <c r="B20" s="139">
        <v>148</v>
      </c>
      <c r="C20" s="9" t="s">
        <v>3</v>
      </c>
    </row>
    <row r="21" spans="1:3">
      <c r="A21" s="9" t="s">
        <v>5</v>
      </c>
      <c r="B21" s="139">
        <v>1529.52</v>
      </c>
      <c r="C21" s="9" t="s">
        <v>3</v>
      </c>
    </row>
    <row r="22" spans="1:3">
      <c r="A22" s="9" t="s">
        <v>6</v>
      </c>
      <c r="B22" s="139">
        <v>7.2</v>
      </c>
      <c r="C22" s="9" t="s">
        <v>3</v>
      </c>
    </row>
    <row r="23" spans="1:3">
      <c r="A23" s="9" t="s">
        <v>7</v>
      </c>
      <c r="B23" s="139">
        <v>35</v>
      </c>
      <c r="C23" s="9" t="s">
        <v>8</v>
      </c>
    </row>
    <row r="24" spans="1:3">
      <c r="A24" s="9" t="s">
        <v>343</v>
      </c>
      <c r="B24" s="139">
        <v>14.39</v>
      </c>
      <c r="C24" s="7" t="s">
        <v>3</v>
      </c>
    </row>
    <row r="25" spans="1:3">
      <c r="A25" s="34" t="s">
        <v>356</v>
      </c>
      <c r="B25" s="139">
        <v>540.04999999999995</v>
      </c>
      <c r="C25" s="7" t="s">
        <v>3</v>
      </c>
    </row>
    <row r="26" spans="1:3">
      <c r="A26" s="34"/>
      <c r="B26" s="144">
        <f>SUM(B8:B25)</f>
        <v>6788.36</v>
      </c>
      <c r="C26" s="7"/>
    </row>
    <row r="27" spans="1:3">
      <c r="A27" s="152"/>
      <c r="B27" s="151"/>
      <c r="C27" s="145"/>
    </row>
    <row r="28" spans="1:3">
      <c r="B28" s="146"/>
    </row>
    <row r="29" spans="1:3" ht="15.75" thickBot="1">
      <c r="A29" s="121"/>
    </row>
    <row r="30" spans="1:3" ht="15.75" thickBot="1">
      <c r="A30" s="177" t="s">
        <v>336</v>
      </c>
      <c r="C30" s="22"/>
    </row>
    <row r="31" spans="1:3" ht="15.75" thickBot="1">
      <c r="A31" s="148" t="s">
        <v>10</v>
      </c>
      <c r="B31" s="178">
        <v>34233.42</v>
      </c>
      <c r="C31" s="22"/>
    </row>
    <row r="32" spans="1:3" ht="15.75" thickBot="1">
      <c r="A32" s="149" t="s">
        <v>11</v>
      </c>
      <c r="B32" s="47">
        <v>2212.44</v>
      </c>
      <c r="C32" s="22"/>
    </row>
    <row r="33" spans="1:4" ht="15.75" thickBot="1">
      <c r="A33" s="24" t="s">
        <v>12</v>
      </c>
      <c r="B33" s="25">
        <f>SUM(B31:B32)</f>
        <v>36445.86</v>
      </c>
      <c r="C33" s="22"/>
    </row>
    <row r="34" spans="1:4" ht="15.75" thickBot="1">
      <c r="A34" s="26" t="s">
        <v>50</v>
      </c>
      <c r="C34" s="22"/>
    </row>
    <row r="35" spans="1:4" ht="15.75" thickBot="1">
      <c r="A35" s="27" t="s">
        <v>13</v>
      </c>
      <c r="B35" s="28">
        <v>78641.66</v>
      </c>
      <c r="C35" s="22"/>
    </row>
    <row r="36" spans="1:4" ht="15.75" thickBot="1">
      <c r="A36" s="29"/>
      <c r="B36" s="157"/>
      <c r="C36" s="31"/>
    </row>
    <row r="37" spans="1:4">
      <c r="A37" s="30" t="s">
        <v>14</v>
      </c>
      <c r="B37" s="176"/>
      <c r="C37" s="31"/>
    </row>
    <row r="38" spans="1:4">
      <c r="A38" s="163" t="s">
        <v>15</v>
      </c>
      <c r="B38" s="158">
        <v>1254.26</v>
      </c>
      <c r="C38" s="31"/>
    </row>
    <row r="39" spans="1:4">
      <c r="A39" s="164" t="s">
        <v>16</v>
      </c>
      <c r="B39" s="44">
        <v>12482.69</v>
      </c>
      <c r="C39" s="31"/>
    </row>
    <row r="40" spans="1:4">
      <c r="A40" s="164" t="s">
        <v>17</v>
      </c>
      <c r="B40" s="44">
        <v>10265.98</v>
      </c>
      <c r="C40" s="31"/>
    </row>
    <row r="41" spans="1:4">
      <c r="A41" s="163" t="s">
        <v>18</v>
      </c>
      <c r="B41" s="159">
        <v>1000</v>
      </c>
      <c r="C41" s="37"/>
    </row>
    <row r="42" spans="1:4">
      <c r="A42" s="164" t="s">
        <v>254</v>
      </c>
      <c r="B42" s="160">
        <v>533.09</v>
      </c>
      <c r="C42" s="37"/>
    </row>
    <row r="43" spans="1:4">
      <c r="A43" s="163" t="s">
        <v>244</v>
      </c>
      <c r="B43" s="185">
        <v>865.33</v>
      </c>
      <c r="C43" s="37"/>
    </row>
    <row r="44" spans="1:4">
      <c r="A44" s="163" t="s">
        <v>22</v>
      </c>
      <c r="B44" s="160">
        <v>0</v>
      </c>
      <c r="C44" s="37"/>
    </row>
    <row r="45" spans="1:4">
      <c r="A45" s="163" t="s">
        <v>242</v>
      </c>
      <c r="B45" s="160">
        <v>89.71</v>
      </c>
      <c r="C45" s="37"/>
      <c r="D45" s="2"/>
    </row>
    <row r="46" spans="1:4">
      <c r="A46" s="163" t="s">
        <v>243</v>
      </c>
      <c r="B46" s="160">
        <v>6.08</v>
      </c>
      <c r="C46" s="37"/>
    </row>
    <row r="47" spans="1:4">
      <c r="A47" s="163" t="s">
        <v>245</v>
      </c>
      <c r="B47" s="160">
        <v>400</v>
      </c>
      <c r="C47" s="37"/>
      <c r="D47" s="189"/>
    </row>
    <row r="48" spans="1:4">
      <c r="A48" s="163" t="s">
        <v>292</v>
      </c>
      <c r="B48" s="160">
        <v>552.28</v>
      </c>
      <c r="C48" s="37"/>
    </row>
    <row r="49" spans="1:5">
      <c r="A49" s="163" t="s">
        <v>46</v>
      </c>
      <c r="B49" s="160">
        <v>141.08000000000001</v>
      </c>
      <c r="C49" s="37"/>
    </row>
    <row r="50" spans="1:5">
      <c r="A50" s="163" t="s">
        <v>332</v>
      </c>
      <c r="B50" s="160">
        <v>1000</v>
      </c>
      <c r="C50" s="37"/>
      <c r="D50" s="189"/>
    </row>
    <row r="51" spans="1:5">
      <c r="A51" s="163" t="s">
        <v>52</v>
      </c>
      <c r="B51" s="160">
        <v>115.45</v>
      </c>
      <c r="C51" s="37"/>
    </row>
    <row r="52" spans="1:5">
      <c r="A52" s="163" t="s">
        <v>227</v>
      </c>
      <c r="B52" s="185">
        <v>2416.1799999999998</v>
      </c>
      <c r="C52" s="37"/>
    </row>
    <row r="53" spans="1:5">
      <c r="A53" s="163" t="s">
        <v>272</v>
      </c>
      <c r="B53" s="160">
        <v>0</v>
      </c>
      <c r="C53" s="37"/>
    </row>
    <row r="54" spans="1:5" ht="15.75" thickBot="1">
      <c r="A54" s="165" t="s">
        <v>273</v>
      </c>
      <c r="B54" s="162">
        <v>660</v>
      </c>
      <c r="C54" s="37"/>
      <c r="E54" s="189"/>
    </row>
    <row r="55" spans="1:5" ht="15.75" thickBot="1">
      <c r="A55" s="39" t="s">
        <v>25</v>
      </c>
      <c r="B55" s="153">
        <v>25219.11</v>
      </c>
      <c r="C55" s="37"/>
    </row>
    <row r="56" spans="1:5">
      <c r="A56" s="41"/>
      <c r="B56" s="13"/>
    </row>
    <row r="57" spans="1:5">
      <c r="A57" s="1" t="s">
        <v>340</v>
      </c>
      <c r="B57" s="13"/>
    </row>
    <row r="58" spans="1:5">
      <c r="A58" s="1" t="s">
        <v>344</v>
      </c>
      <c r="B58" s="13"/>
    </row>
    <row r="59" spans="1:5">
      <c r="A59" s="1"/>
      <c r="B59" s="13"/>
    </row>
    <row r="60" spans="1:5" ht="15.75" thickBot="1">
      <c r="A60" s="1"/>
      <c r="B60" s="13"/>
    </row>
    <row r="61" spans="1:5">
      <c r="A61" s="115" t="s">
        <v>27</v>
      </c>
      <c r="B61" s="154"/>
      <c r="C61" s="172"/>
      <c r="D61" s="155"/>
    </row>
    <row r="62" spans="1:5">
      <c r="A62" s="72" t="s">
        <v>337</v>
      </c>
      <c r="B62" s="173"/>
      <c r="D62" s="156"/>
    </row>
    <row r="63" spans="1:5">
      <c r="A63" s="72" t="s">
        <v>278</v>
      </c>
      <c r="B63" s="13"/>
      <c r="D63" s="156"/>
    </row>
    <row r="64" spans="1:5">
      <c r="A64" s="72" t="s">
        <v>357</v>
      </c>
      <c r="B64" s="13"/>
      <c r="D64" s="156"/>
      <c r="E64" s="72"/>
    </row>
    <row r="65" spans="1:4">
      <c r="A65" s="116" t="s">
        <v>28</v>
      </c>
      <c r="D65" s="156"/>
    </row>
    <row r="66" spans="1:4" ht="15.75" thickBot="1">
      <c r="A66" s="117" t="s">
        <v>228</v>
      </c>
      <c r="B66" s="174"/>
      <c r="C66" s="147"/>
      <c r="D66" s="118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E581C-9626-4240-AC59-638B21439996}">
  <dimension ref="A1:L138"/>
  <sheetViews>
    <sheetView topLeftCell="A120" zoomScaleNormal="100" workbookViewId="0">
      <selection activeCell="M129" sqref="M129"/>
    </sheetView>
  </sheetViews>
  <sheetFormatPr defaultRowHeight="15"/>
  <cols>
    <col min="1" max="1" width="25.140625" customWidth="1"/>
    <col min="2" max="2" width="10.28515625" customWidth="1"/>
    <col min="3" max="3" width="9.85546875" customWidth="1"/>
    <col min="4" max="4" width="9" customWidth="1"/>
    <col min="5" max="5" width="10" customWidth="1"/>
    <col min="6" max="6" width="1.28515625" customWidth="1"/>
    <col min="7" max="7" width="10.5703125" bestFit="1" customWidth="1"/>
    <col min="8" max="8" width="11.140625" customWidth="1"/>
  </cols>
  <sheetData>
    <row r="1" spans="1:8" ht="15.75" thickBot="1">
      <c r="A1" s="49" t="s">
        <v>358</v>
      </c>
      <c r="B1" s="50"/>
      <c r="C1" s="50"/>
      <c r="D1" s="50"/>
    </row>
    <row r="2" spans="1:8">
      <c r="A2" s="51" t="s">
        <v>143</v>
      </c>
      <c r="B2" s="53"/>
      <c r="C2" s="53"/>
      <c r="D2" s="53"/>
      <c r="E2" s="100" t="s">
        <v>168</v>
      </c>
      <c r="F2" s="99"/>
      <c r="G2" s="61" t="s">
        <v>358</v>
      </c>
      <c r="H2" s="62"/>
    </row>
    <row r="3" spans="1:8">
      <c r="A3" s="52" t="s">
        <v>144</v>
      </c>
      <c r="B3" s="53"/>
      <c r="C3" s="53"/>
      <c r="D3" s="53"/>
      <c r="E3" s="56">
        <v>520</v>
      </c>
      <c r="F3" s="99"/>
      <c r="G3" s="63"/>
      <c r="H3" s="64"/>
    </row>
    <row r="4" spans="1:8">
      <c r="A4" s="52" t="s">
        <v>359</v>
      </c>
      <c r="B4" s="53">
        <v>100</v>
      </c>
      <c r="C4" s="53"/>
      <c r="D4" s="53"/>
      <c r="E4" s="56"/>
      <c r="F4" s="99"/>
      <c r="G4" s="65" t="s">
        <v>169</v>
      </c>
      <c r="H4" s="66">
        <v>33041.64</v>
      </c>
    </row>
    <row r="5" spans="1:8" ht="15.75" thickBot="1">
      <c r="A5" s="52" t="s">
        <v>129</v>
      </c>
      <c r="B5" s="53">
        <v>332</v>
      </c>
      <c r="C5" s="53"/>
      <c r="D5" s="53"/>
      <c r="E5" s="56"/>
      <c r="F5" s="99"/>
      <c r="G5" s="67" t="s">
        <v>170</v>
      </c>
      <c r="H5" s="68">
        <f>SUM(H40+H60)</f>
        <v>6906.4500000000007</v>
      </c>
    </row>
    <row r="6" spans="1:8" ht="15.75" thickBot="1">
      <c r="A6" s="52" t="s">
        <v>145</v>
      </c>
      <c r="B6" s="53">
        <v>556</v>
      </c>
      <c r="C6" s="53"/>
      <c r="D6" s="53"/>
      <c r="E6" s="56"/>
      <c r="F6" s="99"/>
      <c r="G6" s="69" t="s">
        <v>171</v>
      </c>
      <c r="H6" s="70">
        <v>0</v>
      </c>
    </row>
    <row r="7" spans="1:8">
      <c r="A7" s="52" t="s">
        <v>146</v>
      </c>
      <c r="B7" s="53"/>
      <c r="C7" s="53"/>
      <c r="D7" s="53"/>
      <c r="E7" s="56"/>
      <c r="F7" s="99"/>
      <c r="G7" s="71"/>
      <c r="H7" s="66">
        <f>SUM(H4-H5)</f>
        <v>26135.19</v>
      </c>
    </row>
    <row r="8" spans="1:8">
      <c r="A8" s="52" t="s">
        <v>147</v>
      </c>
      <c r="B8" s="53"/>
      <c r="C8" s="53"/>
      <c r="D8" s="53"/>
      <c r="E8" s="56">
        <v>340</v>
      </c>
      <c r="F8" s="99"/>
      <c r="G8" s="72"/>
      <c r="H8" s="73"/>
    </row>
    <row r="9" spans="1:8">
      <c r="A9" s="52" t="s">
        <v>148</v>
      </c>
      <c r="B9" s="53">
        <v>1.08</v>
      </c>
      <c r="C9" s="53"/>
      <c r="D9" s="53"/>
      <c r="E9" s="56">
        <v>5</v>
      </c>
      <c r="F9" s="99"/>
      <c r="G9" s="65" t="s">
        <v>172</v>
      </c>
      <c r="H9" s="66">
        <v>2212.9499999999998</v>
      </c>
    </row>
    <row r="10" spans="1:8">
      <c r="A10" s="52" t="s">
        <v>198</v>
      </c>
      <c r="B10" s="53">
        <v>120</v>
      </c>
      <c r="C10" s="53"/>
      <c r="D10" s="53"/>
      <c r="E10" s="56"/>
      <c r="F10" s="99"/>
      <c r="G10" s="65"/>
      <c r="H10" s="66"/>
    </row>
    <row r="11" spans="1:8">
      <c r="A11" s="52" t="s">
        <v>150</v>
      </c>
      <c r="B11" s="53"/>
      <c r="C11" s="53"/>
      <c r="D11" s="53"/>
      <c r="E11" s="56"/>
      <c r="F11" s="99"/>
      <c r="G11" s="65" t="s">
        <v>173</v>
      </c>
      <c r="H11" s="66">
        <v>78641.66</v>
      </c>
    </row>
    <row r="12" spans="1:8">
      <c r="A12" s="52" t="s">
        <v>15</v>
      </c>
      <c r="B12" s="53">
        <v>1200</v>
      </c>
      <c r="C12" s="53"/>
      <c r="D12" s="53"/>
      <c r="E12" s="56"/>
      <c r="F12" s="99"/>
      <c r="G12" s="65" t="s">
        <v>174</v>
      </c>
      <c r="H12" s="66"/>
    </row>
    <row r="13" spans="1:8">
      <c r="A13" s="52" t="s">
        <v>34</v>
      </c>
      <c r="B13" s="53"/>
      <c r="C13" s="53"/>
      <c r="D13" s="53"/>
      <c r="E13" s="56"/>
      <c r="F13" s="99"/>
      <c r="G13" s="74"/>
      <c r="H13" s="66"/>
    </row>
    <row r="14" spans="1:8">
      <c r="A14" s="52" t="s">
        <v>151</v>
      </c>
      <c r="B14" s="53"/>
      <c r="C14" s="53"/>
      <c r="D14" s="53"/>
      <c r="E14" s="56"/>
      <c r="F14" s="99"/>
      <c r="G14" s="74"/>
      <c r="H14" s="66"/>
    </row>
    <row r="15" spans="1:8">
      <c r="A15" s="52" t="s">
        <v>342</v>
      </c>
      <c r="B15" s="53">
        <v>1000</v>
      </c>
      <c r="C15" s="53"/>
      <c r="D15" s="53"/>
      <c r="E15" s="56"/>
      <c r="F15" s="99"/>
      <c r="G15" s="63"/>
      <c r="H15" s="66"/>
    </row>
    <row r="16" spans="1:8" ht="15.75" thickBot="1">
      <c r="A16" s="52" t="s">
        <v>152</v>
      </c>
      <c r="B16" s="53"/>
      <c r="C16" s="53"/>
      <c r="D16" s="53"/>
      <c r="E16" s="56"/>
      <c r="F16" s="99"/>
      <c r="G16" s="142" t="s">
        <v>175</v>
      </c>
      <c r="H16" s="143">
        <f>SUM(H7:H12)</f>
        <v>106989.8</v>
      </c>
    </row>
    <row r="17" spans="1:8">
      <c r="A17" s="52" t="s">
        <v>153</v>
      </c>
      <c r="B17" s="53">
        <v>3540.87</v>
      </c>
      <c r="C17" s="53"/>
      <c r="D17" s="53"/>
      <c r="E17" s="56">
        <v>1500</v>
      </c>
      <c r="F17" s="99"/>
    </row>
    <row r="18" spans="1:8">
      <c r="A18" s="52" t="s">
        <v>154</v>
      </c>
      <c r="B18" s="53">
        <v>244.47</v>
      </c>
      <c r="C18" s="53"/>
      <c r="D18" s="53"/>
      <c r="E18" s="56"/>
      <c r="F18" s="99"/>
    </row>
    <row r="19" spans="1:8">
      <c r="A19" s="52" t="s">
        <v>155</v>
      </c>
      <c r="B19" s="53">
        <v>53</v>
      </c>
      <c r="C19" s="53"/>
      <c r="D19" s="53"/>
      <c r="E19" s="56"/>
      <c r="F19" s="99"/>
      <c r="G19" s="78"/>
      <c r="H19" s="78"/>
    </row>
    <row r="20" spans="1:8">
      <c r="A20" s="52" t="s">
        <v>285</v>
      </c>
      <c r="B20" s="53">
        <v>5492.57</v>
      </c>
      <c r="C20" s="53"/>
      <c r="D20" s="53"/>
      <c r="E20" s="56"/>
      <c r="F20" s="99"/>
      <c r="G20" s="79" t="s">
        <v>176</v>
      </c>
      <c r="H20" s="80">
        <v>94238.76</v>
      </c>
    </row>
    <row r="21" spans="1:8">
      <c r="A21" s="52" t="s">
        <v>288</v>
      </c>
      <c r="B21" s="53">
        <v>550</v>
      </c>
      <c r="C21" s="53"/>
      <c r="D21" s="53"/>
      <c r="E21" s="56"/>
      <c r="F21" s="99"/>
      <c r="G21" s="78"/>
      <c r="H21" s="78"/>
    </row>
    <row r="22" spans="1:8">
      <c r="A22" s="52" t="s">
        <v>156</v>
      </c>
      <c r="B22" s="53"/>
      <c r="C22" s="53"/>
      <c r="D22" s="53"/>
      <c r="E22" s="56"/>
      <c r="F22" s="99"/>
      <c r="G22" s="81" t="s">
        <v>177</v>
      </c>
      <c r="H22" s="82"/>
    </row>
    <row r="23" spans="1:8">
      <c r="A23" s="52" t="s">
        <v>157</v>
      </c>
      <c r="B23" s="53"/>
      <c r="C23" s="53"/>
      <c r="D23" s="53"/>
      <c r="E23" s="56"/>
      <c r="F23" s="99"/>
      <c r="G23" s="81" t="s">
        <v>165</v>
      </c>
      <c r="H23" s="82">
        <f>SUM(B35)</f>
        <v>52824.99</v>
      </c>
    </row>
    <row r="24" spans="1:8">
      <c r="A24" s="52" t="s">
        <v>287</v>
      </c>
      <c r="B24" s="53">
        <v>1100</v>
      </c>
      <c r="C24" s="53"/>
      <c r="D24" s="53"/>
      <c r="E24" s="56"/>
      <c r="F24" s="99"/>
      <c r="G24" s="83" t="s">
        <v>178</v>
      </c>
      <c r="H24" s="84"/>
    </row>
    <row r="25" spans="1:8">
      <c r="A25" s="52" t="s">
        <v>46</v>
      </c>
      <c r="B25" s="53">
        <v>1000</v>
      </c>
      <c r="C25" s="53"/>
      <c r="D25" s="53"/>
      <c r="E25" s="56"/>
      <c r="F25" s="99"/>
      <c r="G25" s="85"/>
      <c r="H25" s="86">
        <f>SUM(H23:H24)</f>
        <v>52824.99</v>
      </c>
    </row>
    <row r="26" spans="1:8">
      <c r="A26" s="52" t="s">
        <v>324</v>
      </c>
      <c r="B26" s="53">
        <v>400</v>
      </c>
      <c r="C26" s="53"/>
      <c r="D26" s="53"/>
      <c r="E26" s="56"/>
      <c r="F26" s="99"/>
      <c r="G26" s="85"/>
      <c r="H26" s="170"/>
    </row>
    <row r="27" spans="1:8">
      <c r="A27" s="52" t="s">
        <v>283</v>
      </c>
      <c r="B27" s="53">
        <v>400</v>
      </c>
      <c r="C27" s="53"/>
      <c r="D27" s="53"/>
      <c r="E27" s="56"/>
      <c r="F27" s="99"/>
      <c r="G27" s="87" t="s">
        <v>179</v>
      </c>
      <c r="H27" s="87"/>
    </row>
    <row r="28" spans="1:8">
      <c r="A28" s="52" t="s">
        <v>158</v>
      </c>
      <c r="B28" s="53">
        <v>490</v>
      </c>
      <c r="C28" s="53"/>
      <c r="D28" s="53"/>
      <c r="E28" s="56">
        <v>720</v>
      </c>
      <c r="F28" s="99"/>
      <c r="G28" s="87" t="s">
        <v>180</v>
      </c>
      <c r="H28" s="88">
        <f>SUM(B137)</f>
        <v>40073.949999999997</v>
      </c>
    </row>
    <row r="29" spans="1:8">
      <c r="A29" s="54" t="s">
        <v>159</v>
      </c>
      <c r="B29" s="55">
        <f>SUM(B3:B28)</f>
        <v>16579.989999999998</v>
      </c>
      <c r="C29" s="53"/>
      <c r="D29" s="53"/>
      <c r="E29" s="57">
        <f>SUM(E3:E28)</f>
        <v>3085</v>
      </c>
      <c r="F29" s="99"/>
      <c r="G29" s="83" t="s">
        <v>178</v>
      </c>
      <c r="H29" s="84"/>
    </row>
    <row r="30" spans="1:8">
      <c r="A30" s="54" t="s">
        <v>160</v>
      </c>
      <c r="B30" s="101"/>
      <c r="C30" s="53"/>
      <c r="D30" s="53"/>
      <c r="E30" s="56"/>
      <c r="F30" s="99"/>
      <c r="G30" s="85"/>
      <c r="H30" s="86">
        <f>SUM(H28)-H29</f>
        <v>40073.949999999997</v>
      </c>
    </row>
    <row r="31" spans="1:8">
      <c r="A31" s="52" t="s">
        <v>161</v>
      </c>
      <c r="B31" s="53">
        <v>18122.5</v>
      </c>
      <c r="C31" s="53"/>
      <c r="D31" s="53"/>
      <c r="E31" s="102"/>
      <c r="F31" s="99"/>
    </row>
    <row r="32" spans="1:8">
      <c r="A32" s="52" t="s">
        <v>162</v>
      </c>
      <c r="B32" s="53">
        <v>18122.5</v>
      </c>
      <c r="C32" s="53"/>
      <c r="D32" s="53"/>
      <c r="E32" s="58"/>
      <c r="F32" s="99"/>
      <c r="G32" s="179" t="s">
        <v>181</v>
      </c>
      <c r="H32" s="90">
        <f>SUM(H20+H25-H30)</f>
        <v>106989.8</v>
      </c>
    </row>
    <row r="33" spans="1:8">
      <c r="A33" s="52" t="s">
        <v>163</v>
      </c>
      <c r="B33" s="53"/>
      <c r="C33" s="53"/>
      <c r="D33" s="53"/>
      <c r="E33" s="58"/>
      <c r="F33" s="99"/>
      <c r="H33" s="91" t="s">
        <v>182</v>
      </c>
    </row>
    <row r="34" spans="1:8">
      <c r="A34" s="52" t="s">
        <v>164</v>
      </c>
      <c r="B34" s="53"/>
      <c r="C34" s="53"/>
      <c r="D34" s="53"/>
      <c r="E34" s="58"/>
      <c r="F34" s="99"/>
    </row>
    <row r="35" spans="1:8">
      <c r="A35" s="54" t="s">
        <v>165</v>
      </c>
      <c r="B35" s="55">
        <f>SUM(B29:B33)</f>
        <v>52824.99</v>
      </c>
      <c r="C35" s="53"/>
      <c r="D35" s="53"/>
      <c r="E35" s="58"/>
      <c r="F35" s="99"/>
    </row>
    <row r="36" spans="1:8">
      <c r="A36" s="52"/>
      <c r="B36" s="53"/>
      <c r="C36" s="53"/>
      <c r="D36" s="53"/>
      <c r="E36" s="58"/>
      <c r="F36" s="99"/>
      <c r="G36" s="92" t="s">
        <v>191</v>
      </c>
      <c r="H36" s="93"/>
    </row>
    <row r="37" spans="1:8">
      <c r="A37" s="51" t="s">
        <v>166</v>
      </c>
      <c r="B37" s="53"/>
      <c r="C37" s="53"/>
      <c r="D37" s="53"/>
      <c r="E37" s="59"/>
      <c r="F37" s="99"/>
      <c r="G37" s="92">
        <v>2146</v>
      </c>
      <c r="H37" s="93">
        <v>89.7</v>
      </c>
    </row>
    <row r="38" spans="1:8">
      <c r="A38" s="50" t="s">
        <v>66</v>
      </c>
      <c r="B38" s="52"/>
      <c r="C38" s="52"/>
      <c r="D38" s="52"/>
      <c r="E38" s="59"/>
      <c r="F38" s="99"/>
      <c r="G38" s="107">
        <v>2147</v>
      </c>
      <c r="H38" s="94">
        <v>23.87</v>
      </c>
    </row>
    <row r="39" spans="1:8">
      <c r="A39" s="52" t="s">
        <v>67</v>
      </c>
      <c r="B39" s="53">
        <v>351.8</v>
      </c>
      <c r="C39" s="53">
        <v>351.8</v>
      </c>
      <c r="D39" s="53"/>
      <c r="E39" s="56">
        <v>750</v>
      </c>
      <c r="F39" s="99"/>
      <c r="G39" s="131">
        <v>2148</v>
      </c>
      <c r="H39" s="94">
        <v>4.5199999999999996</v>
      </c>
    </row>
    <row r="40" spans="1:8">
      <c r="A40" s="52" t="s">
        <v>68</v>
      </c>
      <c r="B40" s="53">
        <v>10163.280000000001</v>
      </c>
      <c r="C40" s="53">
        <v>10163.280000000001</v>
      </c>
      <c r="D40" s="53"/>
      <c r="E40" s="56">
        <v>13000</v>
      </c>
      <c r="F40" s="99"/>
      <c r="H40" s="98">
        <f>SUM(H37:H39)</f>
        <v>118.09</v>
      </c>
    </row>
    <row r="41" spans="1:8">
      <c r="A41" s="52" t="s">
        <v>69</v>
      </c>
      <c r="B41" s="53">
        <v>225</v>
      </c>
      <c r="C41" s="53">
        <v>225</v>
      </c>
      <c r="D41" s="53"/>
      <c r="E41" s="56">
        <v>240</v>
      </c>
      <c r="F41" s="99"/>
    </row>
    <row r="42" spans="1:8">
      <c r="A42" s="52" t="s">
        <v>70</v>
      </c>
      <c r="B42" s="53"/>
      <c r="C42" s="53"/>
      <c r="D42" s="53"/>
      <c r="E42" s="56">
        <v>150</v>
      </c>
      <c r="F42" s="99"/>
      <c r="G42" s="130"/>
      <c r="H42" s="94"/>
    </row>
    <row r="43" spans="1:8">
      <c r="A43" s="52"/>
      <c r="B43" s="53"/>
      <c r="C43" s="53"/>
      <c r="D43" s="53"/>
      <c r="E43" s="56"/>
      <c r="F43" s="99"/>
      <c r="G43" s="131" t="s">
        <v>183</v>
      </c>
      <c r="H43" s="175"/>
    </row>
    <row r="44" spans="1:8">
      <c r="A44" s="50" t="s">
        <v>71</v>
      </c>
      <c r="B44" s="53"/>
      <c r="C44" s="53"/>
      <c r="D44" s="53"/>
      <c r="E44" s="56"/>
      <c r="F44" s="99"/>
      <c r="G44" s="191">
        <v>2151</v>
      </c>
      <c r="H44" s="94">
        <v>487.2</v>
      </c>
    </row>
    <row r="45" spans="1:8">
      <c r="A45" s="52" t="s">
        <v>72</v>
      </c>
      <c r="B45" s="53">
        <v>79.650000000000006</v>
      </c>
      <c r="C45" s="53">
        <v>79.650000000000006</v>
      </c>
      <c r="D45" s="53"/>
      <c r="E45" s="56">
        <v>450</v>
      </c>
      <c r="F45" s="99"/>
      <c r="G45" s="191">
        <v>2152</v>
      </c>
      <c r="H45" s="94">
        <v>177</v>
      </c>
    </row>
    <row r="46" spans="1:8">
      <c r="A46" s="52" t="s">
        <v>73</v>
      </c>
      <c r="B46" s="53">
        <v>93.04</v>
      </c>
      <c r="C46" s="53">
        <v>79.040000000000006</v>
      </c>
      <c r="D46" s="53">
        <v>14</v>
      </c>
      <c r="E46" s="56">
        <v>300</v>
      </c>
      <c r="F46" s="99"/>
      <c r="G46" s="191">
        <v>2153</v>
      </c>
      <c r="H46" s="93">
        <v>350</v>
      </c>
    </row>
    <row r="47" spans="1:8">
      <c r="A47" s="52"/>
      <c r="B47" s="53"/>
      <c r="C47" s="53"/>
      <c r="D47" s="53"/>
      <c r="E47" s="56"/>
      <c r="F47" s="99"/>
      <c r="G47" s="106">
        <v>2154</v>
      </c>
      <c r="H47" s="96">
        <v>350</v>
      </c>
    </row>
    <row r="48" spans="1:8">
      <c r="A48" s="50" t="s">
        <v>74</v>
      </c>
      <c r="B48" s="53"/>
      <c r="C48" s="53"/>
      <c r="D48" s="53"/>
      <c r="E48" s="56"/>
      <c r="F48" s="99"/>
      <c r="G48" s="106">
        <v>2155</v>
      </c>
      <c r="H48" s="96">
        <v>350</v>
      </c>
    </row>
    <row r="49" spans="1:12">
      <c r="A49" s="52" t="s">
        <v>75</v>
      </c>
      <c r="B49" s="53">
        <v>150</v>
      </c>
      <c r="C49" s="53">
        <v>150</v>
      </c>
      <c r="D49" s="53"/>
      <c r="E49" s="56">
        <v>175</v>
      </c>
      <c r="F49" s="99"/>
      <c r="G49" s="106">
        <v>2156</v>
      </c>
      <c r="H49" s="96">
        <v>850</v>
      </c>
    </row>
    <row r="50" spans="1:12">
      <c r="A50" s="52" t="s">
        <v>76</v>
      </c>
      <c r="B50" s="53">
        <v>240</v>
      </c>
      <c r="C50" s="53">
        <v>200</v>
      </c>
      <c r="D50" s="53">
        <v>40</v>
      </c>
      <c r="E50" s="56">
        <v>260</v>
      </c>
      <c r="F50" s="99"/>
      <c r="G50" s="106">
        <v>2157</v>
      </c>
      <c r="H50" s="96">
        <v>350</v>
      </c>
    </row>
    <row r="51" spans="1:12">
      <c r="A51" s="50" t="s">
        <v>77</v>
      </c>
      <c r="B51" s="53"/>
      <c r="C51" s="53"/>
      <c r="D51" s="53"/>
      <c r="E51" s="56"/>
      <c r="F51" s="99"/>
      <c r="G51" s="106">
        <v>2158</v>
      </c>
      <c r="H51" s="94">
        <v>350</v>
      </c>
    </row>
    <row r="52" spans="1:12">
      <c r="A52" s="52" t="s">
        <v>78</v>
      </c>
      <c r="B52" s="53">
        <v>1002.02</v>
      </c>
      <c r="C52" s="53">
        <v>1002.02</v>
      </c>
      <c r="D52" s="53"/>
      <c r="E52" s="56">
        <v>1500</v>
      </c>
      <c r="F52" s="99"/>
      <c r="G52" s="106">
        <v>2159</v>
      </c>
      <c r="H52" s="94">
        <v>350</v>
      </c>
    </row>
    <row r="53" spans="1:12">
      <c r="A53" s="52" t="s">
        <v>79</v>
      </c>
      <c r="B53" s="53">
        <v>482.97</v>
      </c>
      <c r="C53" s="53">
        <v>482.97</v>
      </c>
      <c r="D53" s="53"/>
      <c r="E53" s="56">
        <v>600</v>
      </c>
      <c r="F53" s="99"/>
      <c r="G53" s="106">
        <v>2160</v>
      </c>
      <c r="H53" s="94">
        <v>350</v>
      </c>
    </row>
    <row r="54" spans="1:12">
      <c r="A54" s="52" t="s">
        <v>80</v>
      </c>
      <c r="B54" s="53"/>
      <c r="C54" s="53"/>
      <c r="D54" s="53"/>
      <c r="E54" s="56">
        <v>500</v>
      </c>
      <c r="F54" s="99"/>
      <c r="G54" s="106">
        <v>2161</v>
      </c>
      <c r="H54" s="94">
        <v>200</v>
      </c>
      <c r="K54" s="131"/>
    </row>
    <row r="55" spans="1:12">
      <c r="A55" s="52" t="s">
        <v>81</v>
      </c>
      <c r="B55" s="53">
        <v>62.5</v>
      </c>
      <c r="C55" s="53">
        <v>62.5</v>
      </c>
      <c r="D55" s="53"/>
      <c r="E55" s="56">
        <v>180</v>
      </c>
      <c r="F55" s="99"/>
      <c r="G55" s="190">
        <v>2162</v>
      </c>
      <c r="H55" s="105">
        <v>350</v>
      </c>
      <c r="K55" s="92"/>
    </row>
    <row r="56" spans="1:12">
      <c r="A56" s="52" t="s">
        <v>82</v>
      </c>
      <c r="B56" s="53"/>
      <c r="C56" s="53"/>
      <c r="D56" s="53"/>
      <c r="E56" s="56"/>
      <c r="F56" s="99"/>
      <c r="G56" s="106">
        <v>2163</v>
      </c>
      <c r="H56" s="94">
        <v>148</v>
      </c>
      <c r="K56" s="131"/>
    </row>
    <row r="57" spans="1:12">
      <c r="A57" s="52" t="s">
        <v>83</v>
      </c>
      <c r="B57" s="53"/>
      <c r="C57" s="53"/>
      <c r="D57" s="53"/>
      <c r="E57" s="56">
        <v>140</v>
      </c>
      <c r="F57" s="99"/>
      <c r="G57" s="106">
        <v>2164</v>
      </c>
      <c r="H57" s="94">
        <v>1571.72</v>
      </c>
      <c r="K57" s="131"/>
    </row>
    <row r="58" spans="1:12">
      <c r="A58" s="52" t="s">
        <v>84</v>
      </c>
      <c r="B58" s="53"/>
      <c r="C58" s="53"/>
      <c r="D58" s="53"/>
      <c r="E58" s="56"/>
      <c r="F58" s="99"/>
      <c r="G58" s="106">
        <v>2165</v>
      </c>
      <c r="H58" s="94">
        <v>14.39</v>
      </c>
      <c r="K58" s="131"/>
    </row>
    <row r="59" spans="1:12">
      <c r="A59" s="52"/>
      <c r="B59" s="53"/>
      <c r="C59" s="53"/>
      <c r="D59" s="53"/>
      <c r="E59" s="56"/>
      <c r="F59" s="99"/>
      <c r="G59" s="106">
        <v>2166</v>
      </c>
      <c r="H59" s="94">
        <v>540.04999999999995</v>
      </c>
    </row>
    <row r="60" spans="1:12">
      <c r="A60" s="50" t="s">
        <v>85</v>
      </c>
      <c r="B60" s="53"/>
      <c r="C60" s="53"/>
      <c r="D60" s="53"/>
      <c r="E60" s="56"/>
      <c r="F60" s="99"/>
      <c r="H60" s="104">
        <f>SUM(H44:H59)</f>
        <v>6788.3600000000006</v>
      </c>
    </row>
    <row r="61" spans="1:12">
      <c r="A61" s="52" t="s">
        <v>86</v>
      </c>
      <c r="B61" s="53">
        <v>549.38</v>
      </c>
      <c r="C61" s="53">
        <v>486</v>
      </c>
      <c r="D61" s="53">
        <v>63.38</v>
      </c>
      <c r="E61" s="56">
        <v>500</v>
      </c>
      <c r="F61" s="99"/>
    </row>
    <row r="62" spans="1:12">
      <c r="A62" s="52" t="s">
        <v>87</v>
      </c>
      <c r="B62" s="53"/>
      <c r="C62" s="53"/>
      <c r="D62" s="53"/>
      <c r="E62" s="56">
        <v>10</v>
      </c>
      <c r="F62" s="99"/>
    </row>
    <row r="63" spans="1:12">
      <c r="A63" s="52" t="s">
        <v>88</v>
      </c>
      <c r="B63" s="53">
        <v>177</v>
      </c>
      <c r="C63" s="53">
        <v>177</v>
      </c>
      <c r="D63" s="53"/>
      <c r="E63" s="56">
        <v>180</v>
      </c>
      <c r="F63" s="99"/>
    </row>
    <row r="64" spans="1:12">
      <c r="A64" s="52" t="s">
        <v>89</v>
      </c>
      <c r="B64" s="53">
        <v>40</v>
      </c>
      <c r="C64" s="53">
        <v>40</v>
      </c>
      <c r="D64" s="53"/>
      <c r="E64" s="56">
        <v>50</v>
      </c>
      <c r="F64" s="99"/>
      <c r="L64" s="94"/>
    </row>
    <row r="65" spans="1:8">
      <c r="A65" s="52"/>
      <c r="B65" s="53"/>
      <c r="C65" s="53"/>
      <c r="D65" s="53"/>
      <c r="E65" s="56"/>
      <c r="F65" s="99"/>
    </row>
    <row r="66" spans="1:8">
      <c r="A66" s="50" t="s">
        <v>90</v>
      </c>
      <c r="B66" s="53"/>
      <c r="C66" s="53"/>
      <c r="D66" s="53"/>
      <c r="E66" s="56"/>
      <c r="F66" s="99"/>
      <c r="H66" s="105"/>
    </row>
    <row r="67" spans="1:8">
      <c r="A67" s="52" t="s">
        <v>91</v>
      </c>
      <c r="B67" s="53">
        <v>350</v>
      </c>
      <c r="C67" s="53">
        <v>350</v>
      </c>
      <c r="D67" s="53"/>
      <c r="E67" s="56">
        <v>350</v>
      </c>
      <c r="F67" s="99"/>
    </row>
    <row r="68" spans="1:8">
      <c r="A68" s="52" t="s">
        <v>92</v>
      </c>
      <c r="B68" s="53">
        <v>350</v>
      </c>
      <c r="C68" s="53">
        <v>350</v>
      </c>
      <c r="D68" s="53"/>
      <c r="E68" s="56">
        <v>350</v>
      </c>
      <c r="F68" s="99"/>
    </row>
    <row r="69" spans="1:8">
      <c r="A69" s="52" t="s">
        <v>93</v>
      </c>
      <c r="B69" s="53">
        <v>350</v>
      </c>
      <c r="C69" s="53">
        <v>350</v>
      </c>
      <c r="D69" s="53"/>
      <c r="E69" s="56">
        <v>350</v>
      </c>
      <c r="F69" s="99"/>
    </row>
    <row r="70" spans="1:8">
      <c r="A70" s="52" t="s">
        <v>94</v>
      </c>
      <c r="B70" s="53">
        <v>350</v>
      </c>
      <c r="C70" s="53">
        <v>350</v>
      </c>
      <c r="D70" s="53"/>
      <c r="E70" s="56">
        <v>350</v>
      </c>
      <c r="F70" s="99"/>
    </row>
    <row r="71" spans="1:8">
      <c r="A71" s="52" t="s">
        <v>95</v>
      </c>
      <c r="B71" s="53">
        <v>350</v>
      </c>
      <c r="C71" s="53">
        <v>350</v>
      </c>
      <c r="D71" s="53"/>
      <c r="E71" s="56">
        <v>350</v>
      </c>
      <c r="F71" s="99"/>
    </row>
    <row r="72" spans="1:8">
      <c r="A72" s="52" t="s">
        <v>96</v>
      </c>
      <c r="B72" s="53">
        <v>350</v>
      </c>
      <c r="C72" s="53">
        <v>350</v>
      </c>
      <c r="D72" s="53"/>
      <c r="E72" s="56">
        <v>350</v>
      </c>
      <c r="F72" s="99"/>
    </row>
    <row r="73" spans="1:8">
      <c r="A73" s="52" t="s">
        <v>97</v>
      </c>
      <c r="B73" s="53">
        <v>350</v>
      </c>
      <c r="C73" s="53">
        <v>350</v>
      </c>
      <c r="D73" s="53"/>
      <c r="E73" s="56">
        <v>350</v>
      </c>
      <c r="F73" s="99"/>
    </row>
    <row r="74" spans="1:8">
      <c r="A74" s="52" t="s">
        <v>98</v>
      </c>
      <c r="B74" s="53">
        <v>19.989999999999998</v>
      </c>
      <c r="C74" s="53">
        <v>19.989999999999998</v>
      </c>
      <c r="D74" s="53"/>
      <c r="E74" s="56">
        <v>30</v>
      </c>
      <c r="F74" s="99"/>
    </row>
    <row r="75" spans="1:8">
      <c r="A75" s="52" t="s">
        <v>185</v>
      </c>
      <c r="B75" s="53">
        <v>200</v>
      </c>
      <c r="C75" s="53">
        <v>200</v>
      </c>
      <c r="D75" s="53"/>
      <c r="E75" s="56">
        <v>200</v>
      </c>
      <c r="F75" s="99"/>
    </row>
    <row r="76" spans="1:8">
      <c r="A76" s="52" t="s">
        <v>99</v>
      </c>
      <c r="B76" s="53">
        <v>850</v>
      </c>
      <c r="C76" s="53">
        <v>850</v>
      </c>
      <c r="D76" s="53"/>
      <c r="E76" s="56">
        <v>850</v>
      </c>
      <c r="F76" s="99"/>
    </row>
    <row r="77" spans="1:8">
      <c r="A77" s="52" t="s">
        <v>100</v>
      </c>
      <c r="B77" s="53">
        <v>350</v>
      </c>
      <c r="C77" s="53">
        <v>350</v>
      </c>
      <c r="D77" s="53"/>
      <c r="E77" s="56">
        <v>350</v>
      </c>
      <c r="F77" s="99"/>
    </row>
    <row r="78" spans="1:8">
      <c r="A78" s="52" t="s">
        <v>101</v>
      </c>
      <c r="B78" s="53">
        <v>123.25</v>
      </c>
      <c r="C78" s="53">
        <v>123.25</v>
      </c>
      <c r="D78" s="53"/>
      <c r="E78" s="56">
        <v>120</v>
      </c>
      <c r="F78" s="99"/>
    </row>
    <row r="79" spans="1:8">
      <c r="A79" s="52" t="s">
        <v>102</v>
      </c>
      <c r="B79" s="53"/>
      <c r="C79" s="53"/>
      <c r="D79" s="53"/>
      <c r="E79" s="56">
        <v>150</v>
      </c>
      <c r="F79" s="99"/>
    </row>
    <row r="80" spans="1:8">
      <c r="A80" s="52"/>
      <c r="B80" s="53"/>
      <c r="C80" s="53"/>
      <c r="D80" s="53"/>
      <c r="E80" s="56"/>
      <c r="F80" s="99"/>
    </row>
    <row r="81" spans="1:6">
      <c r="A81" s="50" t="s">
        <v>103</v>
      </c>
      <c r="B81" s="53"/>
      <c r="C81" s="53"/>
      <c r="D81" s="53"/>
      <c r="E81" s="56"/>
      <c r="F81" s="99"/>
    </row>
    <row r="82" spans="1:6">
      <c r="A82" s="52" t="s">
        <v>104</v>
      </c>
      <c r="B82" s="53"/>
      <c r="C82" s="53"/>
      <c r="D82" s="53"/>
      <c r="E82" s="56">
        <v>350</v>
      </c>
      <c r="F82" s="99"/>
    </row>
    <row r="83" spans="1:6">
      <c r="A83" s="52" t="s">
        <v>105</v>
      </c>
      <c r="B83" s="53">
        <v>161.26</v>
      </c>
      <c r="C83" s="53">
        <v>134.38</v>
      </c>
      <c r="D83" s="53">
        <v>26.88</v>
      </c>
      <c r="E83" s="56">
        <v>175</v>
      </c>
      <c r="F83" s="99"/>
    </row>
    <row r="84" spans="1:6">
      <c r="A84" s="52" t="s">
        <v>106</v>
      </c>
      <c r="B84" s="53">
        <v>151.19999999999999</v>
      </c>
      <c r="C84" s="53">
        <v>126</v>
      </c>
      <c r="D84" s="53">
        <v>25.2</v>
      </c>
      <c r="E84" s="56">
        <v>180</v>
      </c>
      <c r="F84" s="99"/>
    </row>
    <row r="85" spans="1:6">
      <c r="A85" s="52" t="s">
        <v>107</v>
      </c>
      <c r="B85" s="53">
        <v>129.51</v>
      </c>
      <c r="C85" s="53">
        <v>107.91</v>
      </c>
      <c r="D85" s="53">
        <v>21.6</v>
      </c>
      <c r="E85" s="56">
        <v>175</v>
      </c>
      <c r="F85" s="99"/>
    </row>
    <row r="86" spans="1:6">
      <c r="A86" s="52" t="s">
        <v>108</v>
      </c>
      <c r="B86" s="53">
        <v>250</v>
      </c>
      <c r="C86" s="53">
        <v>250</v>
      </c>
      <c r="D86" s="53"/>
      <c r="E86" s="56">
        <v>500</v>
      </c>
      <c r="F86" s="99"/>
    </row>
    <row r="87" spans="1:6">
      <c r="A87" s="52" t="s">
        <v>109</v>
      </c>
      <c r="B87" s="53"/>
      <c r="C87" s="53"/>
      <c r="D87" s="53"/>
      <c r="E87" s="56"/>
      <c r="F87" s="99"/>
    </row>
    <row r="88" spans="1:6">
      <c r="A88" s="52" t="s">
        <v>110</v>
      </c>
      <c r="B88" s="53">
        <v>96</v>
      </c>
      <c r="C88" s="53">
        <v>80</v>
      </c>
      <c r="D88" s="53">
        <v>16</v>
      </c>
      <c r="E88" s="56">
        <v>80</v>
      </c>
      <c r="F88" s="99"/>
    </row>
    <row r="89" spans="1:6">
      <c r="A89" s="52"/>
      <c r="B89" s="53"/>
      <c r="C89" s="53"/>
      <c r="D89" s="53"/>
      <c r="E89" s="56"/>
      <c r="F89" s="99"/>
    </row>
    <row r="90" spans="1:6">
      <c r="A90" s="50" t="s">
        <v>111</v>
      </c>
      <c r="B90" s="53"/>
      <c r="C90" s="53"/>
      <c r="D90" s="53"/>
      <c r="E90" s="56"/>
      <c r="F90" s="99"/>
    </row>
    <row r="91" spans="1:6">
      <c r="A91" s="52" t="s">
        <v>112</v>
      </c>
      <c r="B91" s="53">
        <v>974.4</v>
      </c>
      <c r="C91" s="53">
        <v>812</v>
      </c>
      <c r="D91" s="53">
        <v>162.4</v>
      </c>
      <c r="E91" s="56">
        <v>500</v>
      </c>
      <c r="F91" s="99"/>
    </row>
    <row r="92" spans="1:6">
      <c r="A92" s="52" t="s">
        <v>113</v>
      </c>
      <c r="B92" s="53"/>
      <c r="C92" s="53"/>
      <c r="D92" s="53"/>
      <c r="E92" s="56">
        <v>350</v>
      </c>
      <c r="F92" s="99"/>
    </row>
    <row r="93" spans="1:6">
      <c r="A93" s="52" t="s">
        <v>114</v>
      </c>
      <c r="B93" s="53">
        <v>4500</v>
      </c>
      <c r="C93" s="53">
        <v>4500</v>
      </c>
      <c r="D93" s="53"/>
      <c r="E93" s="56">
        <v>4500</v>
      </c>
      <c r="F93" s="99"/>
    </row>
    <row r="94" spans="1:6">
      <c r="A94" s="52" t="s">
        <v>115</v>
      </c>
      <c r="B94" s="53"/>
      <c r="C94" s="53"/>
      <c r="D94" s="53"/>
      <c r="E94" s="56">
        <v>200</v>
      </c>
      <c r="F94" s="99"/>
    </row>
    <row r="95" spans="1:6">
      <c r="A95" s="52" t="s">
        <v>116</v>
      </c>
      <c r="B95" s="53"/>
      <c r="C95" s="53"/>
      <c r="D95" s="53"/>
      <c r="E95" s="56">
        <v>300</v>
      </c>
      <c r="F95" s="99"/>
    </row>
    <row r="96" spans="1:6">
      <c r="A96" s="52" t="s">
        <v>189</v>
      </c>
      <c r="B96" s="53">
        <v>242.99</v>
      </c>
      <c r="C96" s="53">
        <v>242.99</v>
      </c>
      <c r="D96" s="53"/>
      <c r="E96" s="56">
        <v>500</v>
      </c>
      <c r="F96" s="99"/>
    </row>
    <row r="97" spans="1:6">
      <c r="A97" s="52" t="s">
        <v>117</v>
      </c>
      <c r="B97" s="53">
        <v>397.56</v>
      </c>
      <c r="C97" s="53">
        <v>331.3</v>
      </c>
      <c r="D97" s="53">
        <v>66.260000000000005</v>
      </c>
      <c r="E97" s="56">
        <v>500</v>
      </c>
      <c r="F97" s="99"/>
    </row>
    <row r="98" spans="1:6">
      <c r="A98" s="52" t="s">
        <v>118</v>
      </c>
      <c r="B98" s="53"/>
      <c r="C98" s="53"/>
      <c r="D98" s="53"/>
      <c r="E98" s="56">
        <v>500</v>
      </c>
      <c r="F98" s="99"/>
    </row>
    <row r="99" spans="1:6">
      <c r="A99" s="52" t="s">
        <v>119</v>
      </c>
      <c r="B99" s="53"/>
      <c r="C99" s="53"/>
      <c r="D99" s="53"/>
      <c r="E99" s="56">
        <v>500</v>
      </c>
      <c r="F99" s="99"/>
    </row>
    <row r="100" spans="1:6">
      <c r="A100" s="52" t="s">
        <v>120</v>
      </c>
      <c r="B100" s="53"/>
      <c r="C100" s="53"/>
      <c r="D100" s="53"/>
      <c r="E100" s="56">
        <v>100</v>
      </c>
      <c r="F100" s="99"/>
    </row>
    <row r="101" spans="1:6">
      <c r="A101" s="52"/>
      <c r="B101" s="53"/>
      <c r="C101" s="53"/>
      <c r="D101" s="53"/>
      <c r="E101" s="56"/>
      <c r="F101" s="99"/>
    </row>
    <row r="102" spans="1:6">
      <c r="A102" s="50" t="s">
        <v>121</v>
      </c>
      <c r="B102" s="53"/>
      <c r="C102" s="53"/>
      <c r="D102" s="53"/>
      <c r="E102" s="56"/>
      <c r="F102" s="99"/>
    </row>
    <row r="103" spans="1:6">
      <c r="A103" s="52" t="s">
        <v>122</v>
      </c>
      <c r="B103" s="53"/>
      <c r="C103" s="53"/>
      <c r="D103" s="53"/>
      <c r="E103" s="56">
        <v>300</v>
      </c>
      <c r="F103" s="99"/>
    </row>
    <row r="104" spans="1:6">
      <c r="A104" s="52"/>
      <c r="B104" s="53"/>
      <c r="C104" s="53"/>
      <c r="D104" s="53"/>
      <c r="E104" s="56"/>
      <c r="F104" s="99"/>
    </row>
    <row r="105" spans="1:6">
      <c r="A105" s="52"/>
      <c r="B105" s="53"/>
      <c r="C105" s="53"/>
      <c r="D105" s="53"/>
      <c r="E105" s="56"/>
      <c r="F105" s="99"/>
    </row>
    <row r="106" spans="1:6">
      <c r="A106" s="50" t="s">
        <v>123</v>
      </c>
      <c r="B106" s="53"/>
      <c r="C106" s="53"/>
      <c r="D106" s="53"/>
      <c r="E106" s="56"/>
      <c r="F106" s="99"/>
    </row>
    <row r="107" spans="1:6">
      <c r="A107" s="52" t="s">
        <v>124</v>
      </c>
      <c r="B107" s="53"/>
      <c r="C107" s="53"/>
      <c r="D107" s="53"/>
      <c r="E107" s="56">
        <v>500</v>
      </c>
      <c r="F107" s="99"/>
    </row>
    <row r="108" spans="1:6">
      <c r="A108" s="52" t="s">
        <v>125</v>
      </c>
      <c r="B108" s="53">
        <v>121.51</v>
      </c>
      <c r="C108" s="53">
        <v>121.51</v>
      </c>
      <c r="D108" s="53"/>
      <c r="E108" s="56"/>
      <c r="F108" s="99"/>
    </row>
    <row r="109" spans="1:6">
      <c r="A109" s="52" t="s">
        <v>359</v>
      </c>
      <c r="B109" s="53">
        <v>148</v>
      </c>
      <c r="C109" s="53">
        <v>148</v>
      </c>
      <c r="D109" s="53"/>
      <c r="E109" s="56"/>
      <c r="F109" s="99"/>
    </row>
    <row r="110" spans="1:6">
      <c r="A110" s="52" t="s">
        <v>126</v>
      </c>
      <c r="B110" s="53"/>
      <c r="C110" s="53"/>
      <c r="D110" s="53"/>
      <c r="E110" s="56"/>
      <c r="F110" s="99"/>
    </row>
    <row r="111" spans="1:6">
      <c r="A111" s="52" t="s">
        <v>127</v>
      </c>
      <c r="B111" s="53"/>
      <c r="C111" s="53"/>
      <c r="D111" s="53"/>
      <c r="E111" s="56"/>
      <c r="F111" s="99"/>
    </row>
    <row r="112" spans="1:6">
      <c r="A112" s="52" t="s">
        <v>128</v>
      </c>
      <c r="B112" s="53"/>
      <c r="C112" s="53"/>
      <c r="D112" s="53"/>
      <c r="E112" s="56"/>
      <c r="F112" s="99"/>
    </row>
    <row r="113" spans="1:6">
      <c r="A113" s="52" t="s">
        <v>129</v>
      </c>
      <c r="B113" s="53">
        <v>89.7</v>
      </c>
      <c r="C113" s="53">
        <v>75.3</v>
      </c>
      <c r="D113" s="53">
        <v>14.4</v>
      </c>
      <c r="E113" s="56">
        <v>100</v>
      </c>
      <c r="F113" s="99"/>
    </row>
    <row r="114" spans="1:6">
      <c r="A114" s="52" t="s">
        <v>186</v>
      </c>
      <c r="B114" s="53">
        <v>216.55</v>
      </c>
      <c r="C114" s="53">
        <v>216.55</v>
      </c>
      <c r="D114" s="53"/>
      <c r="E114" s="56"/>
      <c r="F114" s="99"/>
    </row>
    <row r="115" spans="1:6">
      <c r="A115" s="52" t="s">
        <v>130</v>
      </c>
      <c r="B115" s="53"/>
      <c r="C115" s="53"/>
      <c r="D115" s="53"/>
      <c r="E115" s="56"/>
      <c r="F115" s="99"/>
    </row>
    <row r="116" spans="1:6">
      <c r="A116" s="52" t="s">
        <v>15</v>
      </c>
      <c r="B116" s="53">
        <v>591.59</v>
      </c>
      <c r="C116" s="53">
        <v>503.59</v>
      </c>
      <c r="D116" s="53">
        <v>88</v>
      </c>
      <c r="E116" s="56"/>
      <c r="F116" s="99"/>
    </row>
    <row r="117" spans="1:6">
      <c r="A117" s="52" t="s">
        <v>131</v>
      </c>
      <c r="B117" s="53"/>
      <c r="C117" s="53"/>
      <c r="D117" s="53"/>
      <c r="E117" s="56"/>
      <c r="F117" s="99"/>
    </row>
    <row r="118" spans="1:6">
      <c r="A118" s="52" t="s">
        <v>132</v>
      </c>
      <c r="B118" s="53"/>
      <c r="C118" s="53"/>
      <c r="D118" s="53"/>
      <c r="E118" s="56">
        <v>550</v>
      </c>
      <c r="F118" s="99"/>
    </row>
    <row r="119" spans="1:6">
      <c r="A119" s="52" t="s">
        <v>133</v>
      </c>
      <c r="B119" s="53"/>
      <c r="C119" s="53"/>
      <c r="D119" s="53"/>
      <c r="E119" s="56">
        <v>50</v>
      </c>
      <c r="F119" s="99"/>
    </row>
    <row r="120" spans="1:6">
      <c r="A120" s="52" t="s">
        <v>134</v>
      </c>
      <c r="B120" s="53"/>
      <c r="C120" s="53"/>
      <c r="D120" s="53"/>
      <c r="E120" s="56">
        <v>150</v>
      </c>
      <c r="F120" s="99"/>
    </row>
    <row r="121" spans="1:6">
      <c r="A121" s="52" t="s">
        <v>135</v>
      </c>
      <c r="B121" s="53"/>
      <c r="C121" s="53"/>
      <c r="D121" s="53"/>
      <c r="E121" s="56">
        <v>1000</v>
      </c>
      <c r="F121" s="99"/>
    </row>
    <row r="122" spans="1:6">
      <c r="A122" s="52" t="s">
        <v>230</v>
      </c>
      <c r="B122" s="53">
        <v>2804.88</v>
      </c>
      <c r="C122" s="53">
        <v>2340.1799999999998</v>
      </c>
      <c r="D122" s="53">
        <v>464.7</v>
      </c>
      <c r="E122" s="56"/>
      <c r="F122" s="99"/>
    </row>
    <row r="123" spans="1:6">
      <c r="A123" s="52" t="s">
        <v>136</v>
      </c>
      <c r="B123" s="53"/>
      <c r="C123" s="53"/>
      <c r="D123" s="53"/>
      <c r="E123" s="56"/>
      <c r="F123" s="99"/>
    </row>
    <row r="124" spans="1:6">
      <c r="A124" s="52" t="s">
        <v>284</v>
      </c>
      <c r="B124" s="53">
        <v>1800</v>
      </c>
      <c r="C124" s="53">
        <v>1500</v>
      </c>
      <c r="D124" s="53">
        <v>300</v>
      </c>
      <c r="E124" s="56"/>
      <c r="F124" s="99"/>
    </row>
    <row r="125" spans="1:6">
      <c r="A125" s="52" t="s">
        <v>137</v>
      </c>
      <c r="B125" s="53">
        <v>682.52</v>
      </c>
      <c r="C125" s="53">
        <v>659.27</v>
      </c>
      <c r="D125" s="53">
        <v>23.25</v>
      </c>
      <c r="E125" s="56">
        <v>600</v>
      </c>
      <c r="F125" s="99"/>
    </row>
    <row r="126" spans="1:6">
      <c r="A126" s="52" t="s">
        <v>285</v>
      </c>
      <c r="B126" s="53">
        <v>7860.68</v>
      </c>
      <c r="C126" s="53">
        <v>6550.57</v>
      </c>
      <c r="D126" s="53">
        <v>1310.1099999999999</v>
      </c>
      <c r="E126" s="56"/>
      <c r="F126" s="99"/>
    </row>
    <row r="127" spans="1:6">
      <c r="A127" s="52" t="s">
        <v>286</v>
      </c>
      <c r="B127" s="53"/>
      <c r="C127" s="53"/>
      <c r="D127" s="53"/>
      <c r="E127" s="56"/>
      <c r="F127" s="99"/>
    </row>
    <row r="128" spans="1:6">
      <c r="A128" s="52" t="s">
        <v>138</v>
      </c>
      <c r="B128" s="53"/>
      <c r="C128" s="53"/>
      <c r="D128" s="53"/>
      <c r="E128" s="56">
        <v>250</v>
      </c>
      <c r="F128" s="99"/>
    </row>
    <row r="129" spans="1:6">
      <c r="A129" s="52" t="s">
        <v>139</v>
      </c>
      <c r="B129" s="53"/>
      <c r="C129" s="53"/>
      <c r="D129" s="53"/>
      <c r="E129" s="56"/>
      <c r="F129" s="99"/>
    </row>
    <row r="130" spans="1:6">
      <c r="A130" s="52" t="s">
        <v>287</v>
      </c>
      <c r="B130" s="53">
        <v>547.72</v>
      </c>
      <c r="C130" s="53">
        <v>547.72</v>
      </c>
      <c r="D130" s="53"/>
      <c r="E130" s="56"/>
      <c r="F130" s="99"/>
    </row>
    <row r="131" spans="1:6">
      <c r="A131" s="52" t="s">
        <v>188</v>
      </c>
      <c r="B131" s="53">
        <v>500</v>
      </c>
      <c r="C131" s="53">
        <v>500</v>
      </c>
      <c r="D131" s="53"/>
      <c r="E131" s="56"/>
      <c r="F131" s="99"/>
    </row>
    <row r="132" spans="1:6">
      <c r="A132" s="52" t="s">
        <v>140</v>
      </c>
      <c r="B132" s="53"/>
      <c r="C132" s="53"/>
      <c r="D132" s="53"/>
      <c r="E132" s="56"/>
      <c r="F132" s="99"/>
    </row>
    <row r="133" spans="1:6">
      <c r="A133" s="52" t="s">
        <v>141</v>
      </c>
      <c r="B133" s="53"/>
      <c r="C133" s="53"/>
      <c r="D133" s="53"/>
      <c r="E133" s="56">
        <v>100</v>
      </c>
      <c r="F133" s="99"/>
    </row>
    <row r="134" spans="1:6">
      <c r="A134" s="52" t="s">
        <v>142</v>
      </c>
      <c r="B134" s="53"/>
      <c r="C134" s="53"/>
      <c r="D134" s="53"/>
      <c r="E134" s="56">
        <v>100</v>
      </c>
      <c r="F134" s="99"/>
    </row>
    <row r="135" spans="1:6">
      <c r="A135" s="52" t="s">
        <v>325</v>
      </c>
      <c r="B135" s="53">
        <v>198</v>
      </c>
      <c r="C135" s="53">
        <v>198</v>
      </c>
      <c r="D135" s="53"/>
      <c r="E135" s="60"/>
      <c r="F135" s="99"/>
    </row>
    <row r="136" spans="1:6">
      <c r="A136" s="52" t="s">
        <v>187</v>
      </c>
      <c r="B136" s="53"/>
      <c r="C136" s="53"/>
      <c r="D136" s="53"/>
      <c r="F136" s="99"/>
    </row>
    <row r="137" spans="1:6">
      <c r="B137" s="103">
        <f>SUM(B37:B135)</f>
        <v>40073.949999999997</v>
      </c>
      <c r="C137" s="103">
        <f>SUM(C39:C135)</f>
        <v>37437.770000000004</v>
      </c>
      <c r="D137" s="103">
        <f>SUM(D39:D135)</f>
        <v>2636.18</v>
      </c>
      <c r="E137" s="103">
        <f t="shared" ref="E137" si="0">SUM(E39:E135)</f>
        <v>36245</v>
      </c>
    </row>
    <row r="138" spans="1:6">
      <c r="B138" s="5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24E60-9EBC-42DA-8491-AE38B4A84883}">
  <dimension ref="A1:G53"/>
  <sheetViews>
    <sheetView workbookViewId="0">
      <selection activeCell="G11" sqref="G11"/>
    </sheetView>
  </sheetViews>
  <sheetFormatPr defaultRowHeight="15"/>
  <cols>
    <col min="1" max="1" width="51.85546875" customWidth="1"/>
    <col min="2" max="2" width="17.85546875" customWidth="1"/>
    <col min="3" max="3" width="15.5703125" customWidth="1"/>
    <col min="5" max="5" width="10.140625" bestFit="1" customWidth="1"/>
    <col min="7" max="7" width="10.140625" bestFit="1" customWidth="1"/>
  </cols>
  <sheetData>
    <row r="1" spans="1:3">
      <c r="A1" s="1" t="s">
        <v>54</v>
      </c>
      <c r="B1" s="2"/>
    </row>
    <row r="2" spans="1:3">
      <c r="A2" s="3">
        <v>44927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180" t="s">
        <v>361</v>
      </c>
      <c r="B4" s="181">
        <v>406</v>
      </c>
      <c r="C4" s="7" t="s">
        <v>8</v>
      </c>
    </row>
    <row r="5" spans="1:3">
      <c r="A5" s="180" t="s">
        <v>363</v>
      </c>
      <c r="B5" s="181">
        <v>412.04</v>
      </c>
      <c r="C5" s="7" t="s">
        <v>364</v>
      </c>
    </row>
    <row r="6" spans="1:3">
      <c r="A6" s="113" t="s">
        <v>367</v>
      </c>
      <c r="B6" s="137">
        <v>100</v>
      </c>
      <c r="C6" s="7" t="s">
        <v>364</v>
      </c>
    </row>
    <row r="7" spans="1:3">
      <c r="A7" s="111"/>
      <c r="B7" s="182">
        <f>SUM(B4:B6)</f>
        <v>918.04</v>
      </c>
      <c r="C7" s="7"/>
    </row>
    <row r="8" spans="1:3">
      <c r="A8" s="134"/>
      <c r="B8" s="138"/>
      <c r="C8" s="135"/>
    </row>
    <row r="9" spans="1:3">
      <c r="A9" s="45" t="s">
        <v>4</v>
      </c>
      <c r="B9" s="136"/>
      <c r="C9" s="9"/>
    </row>
    <row r="10" spans="1:3">
      <c r="A10" s="9" t="s">
        <v>365</v>
      </c>
      <c r="B10" s="136">
        <v>182.05</v>
      </c>
      <c r="C10" s="9" t="s">
        <v>364</v>
      </c>
    </row>
    <row r="11" spans="1:3">
      <c r="A11" s="9" t="s">
        <v>366</v>
      </c>
      <c r="B11" s="136">
        <v>64.8</v>
      </c>
      <c r="C11" s="9" t="s">
        <v>8</v>
      </c>
    </row>
    <row r="12" spans="1:3">
      <c r="A12" s="9" t="s">
        <v>362</v>
      </c>
      <c r="B12" s="139">
        <v>31.5</v>
      </c>
      <c r="C12" s="9" t="s">
        <v>3</v>
      </c>
    </row>
    <row r="13" spans="1:3">
      <c r="A13" s="9" t="s">
        <v>5</v>
      </c>
      <c r="B13" s="139">
        <v>1148.72</v>
      </c>
      <c r="C13" s="9" t="s">
        <v>3</v>
      </c>
    </row>
    <row r="14" spans="1:3">
      <c r="A14" s="9" t="s">
        <v>6</v>
      </c>
      <c r="B14" s="139">
        <v>12.64</v>
      </c>
      <c r="C14" s="9" t="s">
        <v>3</v>
      </c>
    </row>
    <row r="15" spans="1:3">
      <c r="A15" s="9" t="s">
        <v>7</v>
      </c>
      <c r="B15" s="139">
        <v>35</v>
      </c>
      <c r="C15" s="9" t="s">
        <v>8</v>
      </c>
    </row>
    <row r="16" spans="1:3">
      <c r="A16" s="9" t="s">
        <v>360</v>
      </c>
      <c r="B16" s="139">
        <v>14.39</v>
      </c>
      <c r="C16" s="7" t="s">
        <v>3</v>
      </c>
    </row>
    <row r="17" spans="1:3">
      <c r="A17" s="34"/>
      <c r="B17" s="144">
        <f>SUM(B10:B16)</f>
        <v>1489.1000000000004</v>
      </c>
      <c r="C17" s="7"/>
    </row>
    <row r="18" spans="1:3" ht="15.75" thickBot="1">
      <c r="A18" s="121"/>
    </row>
    <row r="19" spans="1:3" ht="15.75" thickBot="1">
      <c r="A19" s="177" t="s">
        <v>358</v>
      </c>
      <c r="C19" s="22"/>
    </row>
    <row r="20" spans="1:3" ht="15.75" thickBot="1">
      <c r="A20" s="148" t="s">
        <v>10</v>
      </c>
      <c r="B20" s="178">
        <v>33041.64</v>
      </c>
      <c r="C20" s="22"/>
    </row>
    <row r="21" spans="1:3" ht="15.75" thickBot="1">
      <c r="A21" s="149" t="s">
        <v>11</v>
      </c>
      <c r="B21" s="47">
        <v>2212.9499999999998</v>
      </c>
      <c r="C21" s="22"/>
    </row>
    <row r="22" spans="1:3" ht="15.75" thickBot="1">
      <c r="A22" s="24" t="s">
        <v>12</v>
      </c>
      <c r="B22" s="25">
        <f>SUM(B20:B21)</f>
        <v>35254.589999999997</v>
      </c>
      <c r="C22" s="22"/>
    </row>
    <row r="23" spans="1:3" ht="15.75" thickBot="1">
      <c r="A23" s="26" t="s">
        <v>50</v>
      </c>
      <c r="C23" s="22"/>
    </row>
    <row r="24" spans="1:3" ht="15.75" thickBot="1">
      <c r="A24" s="27" t="s">
        <v>13</v>
      </c>
      <c r="B24" s="28">
        <v>78641.66</v>
      </c>
      <c r="C24" s="22"/>
    </row>
    <row r="25" spans="1:3" ht="15.75" thickBot="1">
      <c r="A25" s="29"/>
      <c r="B25" s="157"/>
      <c r="C25" s="31"/>
    </row>
    <row r="26" spans="1:3">
      <c r="A26" s="30" t="s">
        <v>14</v>
      </c>
      <c r="B26" s="176"/>
      <c r="C26" s="31"/>
    </row>
    <row r="27" spans="1:3">
      <c r="A27" s="163" t="s">
        <v>15</v>
      </c>
      <c r="B27" s="158">
        <v>1254.26</v>
      </c>
      <c r="C27" s="31"/>
    </row>
    <row r="28" spans="1:3">
      <c r="A28" s="164" t="s">
        <v>16</v>
      </c>
      <c r="B28" s="44">
        <v>12482.69</v>
      </c>
      <c r="C28" s="31"/>
    </row>
    <row r="29" spans="1:3">
      <c r="A29" s="164" t="s">
        <v>17</v>
      </c>
      <c r="B29" s="44">
        <v>10265.98</v>
      </c>
      <c r="C29" s="31"/>
    </row>
    <row r="30" spans="1:3">
      <c r="A30" s="163" t="s">
        <v>18</v>
      </c>
      <c r="B30" s="159">
        <v>1000</v>
      </c>
      <c r="C30" s="37"/>
    </row>
    <row r="31" spans="1:3">
      <c r="A31" s="164" t="s">
        <v>254</v>
      </c>
      <c r="B31" s="160">
        <v>533.09</v>
      </c>
      <c r="C31" s="37"/>
    </row>
    <row r="32" spans="1:3">
      <c r="A32" s="163" t="s">
        <v>244</v>
      </c>
      <c r="B32" s="185">
        <v>865.33</v>
      </c>
      <c r="C32" s="37"/>
    </row>
    <row r="33" spans="1:7">
      <c r="A33" s="163" t="s">
        <v>22</v>
      </c>
      <c r="B33" s="160">
        <v>0</v>
      </c>
      <c r="C33" s="37"/>
    </row>
    <row r="34" spans="1:7">
      <c r="A34" s="163" t="s">
        <v>242</v>
      </c>
      <c r="B34" s="160">
        <v>89.71</v>
      </c>
      <c r="C34" s="37"/>
      <c r="G34" s="2"/>
    </row>
    <row r="35" spans="1:7">
      <c r="A35" s="163" t="s">
        <v>243</v>
      </c>
      <c r="B35" s="160">
        <v>6.08</v>
      </c>
      <c r="C35" s="37"/>
    </row>
    <row r="36" spans="1:7">
      <c r="A36" s="163" t="s">
        <v>245</v>
      </c>
      <c r="B36" s="160">
        <v>400</v>
      </c>
      <c r="C36" s="37"/>
    </row>
    <row r="37" spans="1:7">
      <c r="A37" s="163" t="s">
        <v>292</v>
      </c>
      <c r="B37" s="160">
        <v>552.28</v>
      </c>
      <c r="C37" s="37"/>
    </row>
    <row r="38" spans="1:7">
      <c r="A38" s="163" t="s">
        <v>46</v>
      </c>
      <c r="B38" s="160">
        <v>141.08000000000001</v>
      </c>
      <c r="C38" s="37"/>
      <c r="G38" s="2"/>
    </row>
    <row r="39" spans="1:7">
      <c r="A39" s="163" t="s">
        <v>332</v>
      </c>
      <c r="B39" s="160">
        <v>1000</v>
      </c>
      <c r="C39" s="37"/>
      <c r="E39" s="2"/>
    </row>
    <row r="40" spans="1:7">
      <c r="A40" s="163" t="s">
        <v>52</v>
      </c>
      <c r="B40" s="160">
        <v>115.45</v>
      </c>
      <c r="C40" s="37"/>
    </row>
    <row r="41" spans="1:7">
      <c r="A41" s="163" t="s">
        <v>227</v>
      </c>
      <c r="B41" s="185">
        <v>2416.1799999999998</v>
      </c>
      <c r="C41" s="37"/>
    </row>
    <row r="42" spans="1:7">
      <c r="A42" s="163" t="s">
        <v>272</v>
      </c>
      <c r="B42" s="160">
        <v>0</v>
      </c>
      <c r="C42" s="37"/>
      <c r="E42" s="2"/>
    </row>
    <row r="43" spans="1:7">
      <c r="A43" s="163" t="s">
        <v>273</v>
      </c>
      <c r="B43" s="184">
        <v>660</v>
      </c>
      <c r="C43" s="37"/>
    </row>
    <row r="44" spans="1:7" ht="15.75" thickBot="1">
      <c r="A44" s="34" t="s">
        <v>359</v>
      </c>
      <c r="B44" s="183">
        <v>181.99</v>
      </c>
      <c r="C44" s="37"/>
    </row>
    <row r="45" spans="1:7" ht="15.75" thickBot="1">
      <c r="A45" s="39" t="s">
        <v>25</v>
      </c>
      <c r="B45" s="153">
        <v>25401.1</v>
      </c>
      <c r="C45" s="37"/>
    </row>
    <row r="46" spans="1:7">
      <c r="A46" s="41"/>
      <c r="B46" s="13"/>
    </row>
    <row r="47" spans="1:7">
      <c r="A47" s="1" t="s">
        <v>340</v>
      </c>
      <c r="B47" s="13"/>
    </row>
    <row r="48" spans="1:7">
      <c r="A48" s="1" t="s">
        <v>368</v>
      </c>
      <c r="B48" s="13"/>
    </row>
    <row r="49" spans="1:4">
      <c r="A49" s="1"/>
      <c r="B49" s="13"/>
    </row>
    <row r="50" spans="1:4" ht="15.75" thickBot="1">
      <c r="A50" s="1"/>
      <c r="B50" s="13"/>
    </row>
    <row r="51" spans="1:4">
      <c r="A51" s="115" t="s">
        <v>27</v>
      </c>
      <c r="B51" s="154"/>
      <c r="C51" s="172"/>
      <c r="D51" s="155"/>
    </row>
    <row r="52" spans="1:4">
      <c r="A52" s="186" t="s">
        <v>28</v>
      </c>
      <c r="B52" s="187"/>
      <c r="D52" s="156"/>
    </row>
    <row r="53" spans="1:4" ht="15.75" thickBot="1">
      <c r="A53" s="188" t="s">
        <v>228</v>
      </c>
      <c r="B53" s="188"/>
      <c r="C53" s="147"/>
      <c r="D53" s="118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A738-5EFD-4D88-B219-09ABC70475DE}">
  <dimension ref="A1:H127"/>
  <sheetViews>
    <sheetView topLeftCell="A38" workbookViewId="0">
      <selection activeCell="K9" sqref="K9"/>
    </sheetView>
  </sheetViews>
  <sheetFormatPr defaultRowHeight="15"/>
  <cols>
    <col min="1" max="1" width="26.42578125" customWidth="1"/>
    <col min="2" max="2" width="9.85546875" bestFit="1" customWidth="1"/>
    <col min="4" max="4" width="8" customWidth="1"/>
    <col min="5" max="5" width="10.28515625" customWidth="1"/>
    <col min="6" max="6" width="1" customWidth="1"/>
    <col min="7" max="7" width="10.5703125" bestFit="1" customWidth="1"/>
    <col min="8" max="8" width="12" customWidth="1"/>
  </cols>
  <sheetData>
    <row r="1" spans="1:8" ht="15.75" thickBot="1">
      <c r="A1" s="49" t="s">
        <v>49</v>
      </c>
      <c r="B1" s="50"/>
      <c r="C1" s="50"/>
      <c r="D1" s="50"/>
    </row>
    <row r="2" spans="1:8">
      <c r="A2" s="51" t="s">
        <v>143</v>
      </c>
      <c r="B2" s="53"/>
      <c r="C2" s="53"/>
      <c r="D2" s="53"/>
      <c r="E2" s="100" t="s">
        <v>168</v>
      </c>
      <c r="F2" s="99"/>
      <c r="G2" s="61" t="s">
        <v>49</v>
      </c>
      <c r="H2" s="62"/>
    </row>
    <row r="3" spans="1:8">
      <c r="A3" s="52" t="s">
        <v>144</v>
      </c>
      <c r="B3" s="53"/>
      <c r="C3" s="53"/>
      <c r="D3" s="53"/>
      <c r="E3" s="56">
        <v>520</v>
      </c>
      <c r="F3" s="99"/>
      <c r="G3" s="63"/>
      <c r="H3" s="64"/>
    </row>
    <row r="4" spans="1:8">
      <c r="A4" s="52" t="s">
        <v>145</v>
      </c>
      <c r="B4" s="53"/>
      <c r="C4" s="53"/>
      <c r="D4" s="53"/>
      <c r="E4" s="56"/>
      <c r="F4" s="99"/>
      <c r="G4" s="65" t="s">
        <v>169</v>
      </c>
      <c r="H4" s="66">
        <v>33963.730000000003</v>
      </c>
    </row>
    <row r="5" spans="1:8" ht="15.75" thickBot="1">
      <c r="A5" s="52" t="s">
        <v>146</v>
      </c>
      <c r="B5" s="53"/>
      <c r="C5" s="53"/>
      <c r="D5" s="53"/>
      <c r="E5" s="56"/>
      <c r="F5" s="99"/>
      <c r="G5" s="67" t="s">
        <v>170</v>
      </c>
      <c r="H5" s="68">
        <f>SUM(H40+H53)</f>
        <v>2047.28</v>
      </c>
    </row>
    <row r="6" spans="1:8" ht="15.75" thickBot="1">
      <c r="A6" s="52" t="s">
        <v>147</v>
      </c>
      <c r="B6" s="53"/>
      <c r="C6" s="53"/>
      <c r="D6" s="53"/>
      <c r="E6" s="56">
        <v>340</v>
      </c>
      <c r="F6" s="99"/>
      <c r="G6" s="69" t="s">
        <v>171</v>
      </c>
      <c r="H6" s="70">
        <f>SUM(H34)</f>
        <v>490</v>
      </c>
    </row>
    <row r="7" spans="1:8">
      <c r="A7" s="52" t="s">
        <v>148</v>
      </c>
      <c r="B7" s="53">
        <v>0.02</v>
      </c>
      <c r="C7" s="53"/>
      <c r="D7" s="53"/>
      <c r="E7" s="56">
        <v>5</v>
      </c>
      <c r="F7" s="99"/>
      <c r="G7" s="71"/>
      <c r="H7" s="66">
        <f>SUM(H4-H5)+H6</f>
        <v>32406.450000000004</v>
      </c>
    </row>
    <row r="8" spans="1:8">
      <c r="A8" s="52" t="s">
        <v>149</v>
      </c>
      <c r="B8" s="53"/>
      <c r="C8" s="53"/>
      <c r="D8" s="53"/>
      <c r="E8" s="56"/>
      <c r="F8" s="99"/>
      <c r="G8" s="72"/>
      <c r="H8" s="73"/>
    </row>
    <row r="9" spans="1:8">
      <c r="A9" s="52" t="s">
        <v>150</v>
      </c>
      <c r="B9" s="53"/>
      <c r="C9" s="53"/>
      <c r="D9" s="53"/>
      <c r="E9" s="56"/>
      <c r="F9" s="99"/>
      <c r="G9" s="65" t="s">
        <v>172</v>
      </c>
      <c r="H9" s="66">
        <v>2211.89</v>
      </c>
    </row>
    <row r="10" spans="1:8">
      <c r="A10" s="52" t="s">
        <v>15</v>
      </c>
      <c r="B10" s="53">
        <v>1200</v>
      </c>
      <c r="C10" s="53"/>
      <c r="D10" s="53"/>
      <c r="E10" s="56"/>
      <c r="F10" s="99"/>
      <c r="G10" s="65"/>
      <c r="H10" s="66"/>
    </row>
    <row r="11" spans="1:8">
      <c r="A11" s="52" t="s">
        <v>34</v>
      </c>
      <c r="B11" s="53"/>
      <c r="C11" s="53"/>
      <c r="D11" s="53"/>
      <c r="E11" s="56"/>
      <c r="F11" s="99"/>
      <c r="G11" s="65" t="s">
        <v>173</v>
      </c>
      <c r="H11" s="66">
        <v>78641.66</v>
      </c>
    </row>
    <row r="12" spans="1:8">
      <c r="A12" s="52" t="s">
        <v>151</v>
      </c>
      <c r="B12" s="53"/>
      <c r="C12" s="53"/>
      <c r="D12" s="53"/>
      <c r="E12" s="56"/>
      <c r="F12" s="99"/>
      <c r="G12" s="65" t="s">
        <v>174</v>
      </c>
      <c r="H12" s="66"/>
    </row>
    <row r="13" spans="1:8">
      <c r="A13" s="52" t="s">
        <v>152</v>
      </c>
      <c r="B13" s="53"/>
      <c r="C13" s="53"/>
      <c r="D13" s="53"/>
      <c r="E13" s="56"/>
      <c r="F13" s="99"/>
      <c r="G13" s="74"/>
      <c r="H13" s="66"/>
    </row>
    <row r="14" spans="1:8">
      <c r="A14" s="52" t="s">
        <v>153</v>
      </c>
      <c r="B14" s="53"/>
      <c r="C14" s="53"/>
      <c r="D14" s="53"/>
      <c r="E14" s="56">
        <v>1500</v>
      </c>
      <c r="F14" s="99"/>
      <c r="G14" s="63"/>
      <c r="H14" s="66"/>
    </row>
    <row r="15" spans="1:8">
      <c r="A15" s="52" t="s">
        <v>154</v>
      </c>
      <c r="B15" s="53"/>
      <c r="C15" s="53"/>
      <c r="D15" s="53"/>
      <c r="E15" s="56"/>
      <c r="F15" s="99"/>
      <c r="G15" s="75" t="s">
        <v>175</v>
      </c>
      <c r="H15" s="76">
        <f>SUM(H7+H9+H11)</f>
        <v>113260</v>
      </c>
    </row>
    <row r="16" spans="1:8">
      <c r="A16" s="52" t="s">
        <v>155</v>
      </c>
      <c r="B16" s="53"/>
      <c r="C16" s="53"/>
      <c r="D16" s="53"/>
      <c r="E16" s="56"/>
      <c r="F16" s="99"/>
      <c r="G16" s="77"/>
      <c r="H16" s="77"/>
    </row>
    <row r="17" spans="1:8">
      <c r="A17" s="52" t="s">
        <v>156</v>
      </c>
      <c r="B17" s="53"/>
      <c r="C17" s="53"/>
      <c r="D17" s="53"/>
      <c r="E17" s="56"/>
      <c r="F17" s="99"/>
      <c r="G17" s="78"/>
      <c r="H17" s="78"/>
    </row>
    <row r="18" spans="1:8">
      <c r="A18" s="52" t="s">
        <v>157</v>
      </c>
      <c r="B18" s="53"/>
      <c r="C18" s="53"/>
      <c r="D18" s="53"/>
      <c r="E18" s="56"/>
      <c r="F18" s="99"/>
      <c r="G18" s="79" t="s">
        <v>176</v>
      </c>
      <c r="H18" s="80">
        <v>94238.76</v>
      </c>
    </row>
    <row r="19" spans="1:8">
      <c r="A19" s="52" t="s">
        <v>184</v>
      </c>
      <c r="B19" s="53"/>
      <c r="C19" s="53"/>
      <c r="D19" s="53"/>
      <c r="E19" s="56"/>
      <c r="F19" s="99"/>
      <c r="G19" s="79"/>
      <c r="H19" s="80"/>
    </row>
    <row r="20" spans="1:8">
      <c r="A20" s="52" t="s">
        <v>46</v>
      </c>
      <c r="B20" s="53">
        <v>1000</v>
      </c>
      <c r="C20" s="53"/>
      <c r="D20" s="53"/>
      <c r="E20" s="56"/>
      <c r="F20" s="99"/>
      <c r="G20" s="81" t="s">
        <v>177</v>
      </c>
      <c r="H20" s="82"/>
    </row>
    <row r="21" spans="1:8">
      <c r="A21" s="52" t="s">
        <v>158</v>
      </c>
      <c r="B21" s="53">
        <v>490</v>
      </c>
      <c r="C21" s="53"/>
      <c r="D21" s="53"/>
      <c r="E21" s="56">
        <v>720</v>
      </c>
      <c r="F21" s="99"/>
      <c r="G21" s="81" t="s">
        <v>165</v>
      </c>
      <c r="H21" s="82">
        <f>SUM(B28)</f>
        <v>20812.52</v>
      </c>
    </row>
    <row r="22" spans="1:8">
      <c r="A22" s="54" t="s">
        <v>159</v>
      </c>
      <c r="B22" s="55">
        <f>SUM(B3:B21)</f>
        <v>2690.02</v>
      </c>
      <c r="C22" s="53"/>
      <c r="D22" s="53"/>
      <c r="E22" s="57">
        <f>SUM(E3:E21)</f>
        <v>3085</v>
      </c>
      <c r="F22" s="99"/>
      <c r="G22" s="83" t="s">
        <v>178</v>
      </c>
      <c r="H22" s="84"/>
    </row>
    <row r="23" spans="1:8">
      <c r="A23" s="54" t="s">
        <v>160</v>
      </c>
      <c r="B23" s="101"/>
      <c r="C23" s="53"/>
      <c r="D23" s="53"/>
      <c r="E23" s="56"/>
      <c r="F23" s="99"/>
      <c r="G23" s="85"/>
      <c r="H23" s="86">
        <f>SUM(H21:H22)</f>
        <v>20812.52</v>
      </c>
    </row>
    <row r="24" spans="1:8">
      <c r="A24" s="52" t="s">
        <v>161</v>
      </c>
      <c r="B24" s="53">
        <v>18122.5</v>
      </c>
      <c r="C24" s="53"/>
      <c r="D24" s="53"/>
      <c r="E24" s="102"/>
      <c r="F24" s="99"/>
      <c r="G24" s="87" t="s">
        <v>179</v>
      </c>
      <c r="H24" s="87"/>
    </row>
    <row r="25" spans="1:8">
      <c r="A25" s="52" t="s">
        <v>162</v>
      </c>
      <c r="B25" s="53"/>
      <c r="C25" s="53"/>
      <c r="D25" s="53"/>
      <c r="E25" s="58"/>
      <c r="F25" s="99"/>
      <c r="G25" s="87" t="s">
        <v>180</v>
      </c>
      <c r="H25" s="88">
        <f>SUM(B126)</f>
        <v>1791.28</v>
      </c>
    </row>
    <row r="26" spans="1:8">
      <c r="A26" s="52" t="s">
        <v>163</v>
      </c>
      <c r="B26" s="53"/>
      <c r="C26" s="53"/>
      <c r="D26" s="53"/>
      <c r="E26" s="58"/>
      <c r="F26" s="99"/>
      <c r="G26" s="83" t="s">
        <v>178</v>
      </c>
      <c r="H26" s="84"/>
    </row>
    <row r="27" spans="1:8">
      <c r="A27" s="52" t="s">
        <v>164</v>
      </c>
      <c r="B27" s="53"/>
      <c r="C27" s="53"/>
      <c r="D27" s="53"/>
      <c r="E27" s="58"/>
      <c r="F27" s="99"/>
      <c r="G27" s="85"/>
      <c r="H27" s="86">
        <f>SUM(H25)-H26</f>
        <v>1791.28</v>
      </c>
    </row>
    <row r="28" spans="1:8">
      <c r="A28" s="54" t="s">
        <v>165</v>
      </c>
      <c r="B28" s="55">
        <f>SUM(B22:B25)</f>
        <v>20812.52</v>
      </c>
      <c r="C28" s="53"/>
      <c r="D28" s="53"/>
      <c r="E28" s="58"/>
      <c r="F28" s="99"/>
    </row>
    <row r="29" spans="1:8">
      <c r="E29" s="58"/>
      <c r="F29" s="99"/>
      <c r="G29" s="89" t="s">
        <v>181</v>
      </c>
      <c r="H29" s="90">
        <f>SUM(H18+H23-H27)</f>
        <v>113260</v>
      </c>
    </row>
    <row r="30" spans="1:8">
      <c r="A30" s="52"/>
      <c r="B30" s="53"/>
      <c r="C30" s="53"/>
      <c r="D30" s="53"/>
      <c r="E30" s="58"/>
      <c r="F30" s="99"/>
      <c r="H30" s="91" t="s">
        <v>182</v>
      </c>
    </row>
    <row r="31" spans="1:8">
      <c r="A31" s="51" t="s">
        <v>166</v>
      </c>
      <c r="B31" s="53"/>
      <c r="C31" s="53"/>
      <c r="D31" s="53"/>
      <c r="E31" s="59"/>
      <c r="F31" s="99"/>
    </row>
    <row r="32" spans="1:8">
      <c r="A32" s="50" t="s">
        <v>66</v>
      </c>
      <c r="B32" s="52"/>
      <c r="C32" s="52"/>
      <c r="D32" s="52"/>
      <c r="E32" s="59"/>
      <c r="F32" s="99"/>
    </row>
    <row r="33" spans="1:8">
      <c r="A33" s="52" t="s">
        <v>67</v>
      </c>
      <c r="B33" s="53">
        <v>37.090000000000003</v>
      </c>
      <c r="C33" s="53">
        <v>37.090000000000003</v>
      </c>
      <c r="D33" s="53"/>
      <c r="E33" s="56">
        <v>750</v>
      </c>
      <c r="F33" s="99"/>
      <c r="G33" s="92" t="s">
        <v>192</v>
      </c>
      <c r="H33" s="92"/>
    </row>
    <row r="34" spans="1:8">
      <c r="A34" s="52" t="s">
        <v>68</v>
      </c>
      <c r="B34" s="53">
        <v>1022.99</v>
      </c>
      <c r="C34" s="53">
        <v>1022.99</v>
      </c>
      <c r="D34" s="53"/>
      <c r="E34" s="56">
        <v>13000</v>
      </c>
      <c r="F34" s="99"/>
      <c r="G34" s="92" t="s">
        <v>193</v>
      </c>
      <c r="H34" s="94">
        <v>490</v>
      </c>
    </row>
    <row r="35" spans="1:8">
      <c r="A35" s="52" t="s">
        <v>69</v>
      </c>
      <c r="B35" s="53">
        <v>20</v>
      </c>
      <c r="C35" s="53">
        <v>20</v>
      </c>
      <c r="D35" s="53"/>
      <c r="E35" s="56">
        <v>240</v>
      </c>
      <c r="F35" s="99"/>
      <c r="H35" s="109">
        <f>SUM(H34)</f>
        <v>490</v>
      </c>
    </row>
    <row r="36" spans="1:8">
      <c r="A36" s="52" t="s">
        <v>70</v>
      </c>
      <c r="B36" s="53"/>
      <c r="C36" s="53"/>
      <c r="D36" s="53"/>
      <c r="E36" s="56">
        <v>150</v>
      </c>
      <c r="F36" s="99"/>
    </row>
    <row r="37" spans="1:8">
      <c r="A37" s="52"/>
      <c r="B37" s="53"/>
      <c r="C37" s="53"/>
      <c r="D37" s="53"/>
      <c r="E37" s="56"/>
      <c r="F37" s="99"/>
      <c r="G37" s="92" t="s">
        <v>191</v>
      </c>
      <c r="H37" s="93"/>
    </row>
    <row r="38" spans="1:8">
      <c r="A38" s="50" t="s">
        <v>71</v>
      </c>
      <c r="B38" s="53"/>
      <c r="C38" s="53"/>
      <c r="D38" s="53"/>
      <c r="E38" s="56"/>
      <c r="F38" s="99"/>
      <c r="G38" s="92">
        <v>2067</v>
      </c>
      <c r="H38" s="94">
        <v>53.95</v>
      </c>
    </row>
    <row r="39" spans="1:8">
      <c r="A39" s="52" t="s">
        <v>72</v>
      </c>
      <c r="B39" s="53">
        <v>17.100000000000001</v>
      </c>
      <c r="C39" s="53">
        <v>17.100000000000001</v>
      </c>
      <c r="D39" s="53"/>
      <c r="E39" s="56">
        <v>450</v>
      </c>
      <c r="F39" s="99"/>
      <c r="G39" s="92">
        <v>2068</v>
      </c>
      <c r="H39" s="94">
        <v>27.05</v>
      </c>
    </row>
    <row r="40" spans="1:8">
      <c r="A40" s="52" t="s">
        <v>73</v>
      </c>
      <c r="B40" s="53">
        <v>36</v>
      </c>
      <c r="C40" s="53">
        <v>30</v>
      </c>
      <c r="D40" s="53">
        <v>6</v>
      </c>
      <c r="E40" s="56">
        <v>300</v>
      </c>
      <c r="F40" s="99"/>
      <c r="H40" s="108">
        <f>SUM(H38:H39)</f>
        <v>81</v>
      </c>
    </row>
    <row r="41" spans="1:8">
      <c r="A41" s="52"/>
      <c r="B41" s="53"/>
      <c r="C41" s="53"/>
      <c r="D41" s="53"/>
      <c r="E41" s="56"/>
      <c r="F41" s="99"/>
    </row>
    <row r="42" spans="1:8">
      <c r="A42" s="50" t="s">
        <v>74</v>
      </c>
      <c r="B42" s="53"/>
      <c r="C42" s="53"/>
      <c r="D42" s="53"/>
      <c r="E42" s="56"/>
      <c r="F42" s="99"/>
      <c r="G42" s="92" t="s">
        <v>183</v>
      </c>
    </row>
    <row r="43" spans="1:8">
      <c r="A43" s="52" t="s">
        <v>75</v>
      </c>
      <c r="B43" s="53"/>
      <c r="C43" s="53"/>
      <c r="D43" s="53"/>
      <c r="E43" s="56">
        <v>175</v>
      </c>
      <c r="F43" s="99"/>
      <c r="G43" s="92">
        <v>2070</v>
      </c>
      <c r="H43" s="94">
        <v>175</v>
      </c>
    </row>
    <row r="44" spans="1:8">
      <c r="A44" s="52" t="s">
        <v>76</v>
      </c>
      <c r="B44" s="53"/>
      <c r="C44" s="53"/>
      <c r="D44" s="53"/>
      <c r="E44" s="56">
        <v>260</v>
      </c>
      <c r="F44" s="99"/>
      <c r="G44" s="92">
        <v>2071</v>
      </c>
      <c r="H44" s="93">
        <v>26.58</v>
      </c>
    </row>
    <row r="45" spans="1:8">
      <c r="A45" s="52"/>
      <c r="B45" s="53"/>
      <c r="C45" s="53"/>
      <c r="D45" s="53"/>
      <c r="E45" s="56"/>
      <c r="F45" s="99"/>
      <c r="G45" s="92">
        <v>2072</v>
      </c>
      <c r="H45" s="94">
        <v>36</v>
      </c>
    </row>
    <row r="46" spans="1:8">
      <c r="A46" s="50" t="s">
        <v>77</v>
      </c>
      <c r="B46" s="53"/>
      <c r="C46" s="53"/>
      <c r="D46" s="53"/>
      <c r="E46" s="56"/>
      <c r="F46" s="99"/>
      <c r="G46" s="92">
        <v>2073</v>
      </c>
      <c r="H46" s="93">
        <v>27</v>
      </c>
    </row>
    <row r="47" spans="1:8">
      <c r="A47" s="52" t="s">
        <v>78</v>
      </c>
      <c r="B47" s="53"/>
      <c r="C47" s="53"/>
      <c r="D47" s="53"/>
      <c r="E47" s="56">
        <v>1500</v>
      </c>
      <c r="F47" s="99"/>
      <c r="G47" s="92">
        <v>2074</v>
      </c>
      <c r="H47" s="95">
        <v>189.55</v>
      </c>
    </row>
    <row r="48" spans="1:8">
      <c r="A48" s="52" t="s">
        <v>79</v>
      </c>
      <c r="B48" s="53"/>
      <c r="C48" s="53"/>
      <c r="D48" s="53"/>
      <c r="E48" s="56">
        <v>600</v>
      </c>
      <c r="F48" s="99"/>
      <c r="G48" s="92">
        <v>2075</v>
      </c>
      <c r="H48" s="96">
        <v>17.100000000000001</v>
      </c>
    </row>
    <row r="49" spans="1:8">
      <c r="A49" s="52" t="s">
        <v>80</v>
      </c>
      <c r="B49" s="53"/>
      <c r="C49" s="53"/>
      <c r="D49" s="53"/>
      <c r="E49" s="56">
        <v>500</v>
      </c>
      <c r="F49" s="99"/>
      <c r="G49" s="92">
        <v>2076</v>
      </c>
      <c r="H49" s="93">
        <v>1080.08</v>
      </c>
    </row>
    <row r="50" spans="1:8">
      <c r="A50" s="52" t="s">
        <v>81</v>
      </c>
      <c r="B50" s="53"/>
      <c r="C50" s="53"/>
      <c r="D50" s="53"/>
      <c r="E50" s="56">
        <v>180</v>
      </c>
      <c r="F50" s="99"/>
      <c r="G50" s="97">
        <v>2077</v>
      </c>
      <c r="H50" s="95">
        <v>14.39</v>
      </c>
    </row>
    <row r="51" spans="1:8">
      <c r="A51" s="52" t="s">
        <v>82</v>
      </c>
      <c r="B51" s="53"/>
      <c r="C51" s="53"/>
      <c r="D51" s="53"/>
      <c r="E51" s="56"/>
      <c r="F51" s="99"/>
      <c r="G51" s="92">
        <v>2078</v>
      </c>
      <c r="H51" s="95">
        <v>375</v>
      </c>
    </row>
    <row r="52" spans="1:8">
      <c r="A52" s="52" t="s">
        <v>83</v>
      </c>
      <c r="B52" s="53"/>
      <c r="C52" s="53"/>
      <c r="D52" s="53"/>
      <c r="E52" s="56">
        <v>140</v>
      </c>
      <c r="F52" s="99"/>
      <c r="G52" s="92">
        <v>2080</v>
      </c>
      <c r="H52" s="95">
        <v>25.58</v>
      </c>
    </row>
    <row r="53" spans="1:8">
      <c r="A53" s="52" t="s">
        <v>84</v>
      </c>
      <c r="B53" s="53"/>
      <c r="C53" s="53"/>
      <c r="D53" s="53"/>
      <c r="E53" s="56"/>
      <c r="F53" s="99"/>
      <c r="G53" s="92"/>
      <c r="H53" s="98">
        <f>SUM(H43:H52)</f>
        <v>1966.28</v>
      </c>
    </row>
    <row r="54" spans="1:8">
      <c r="A54" s="52"/>
      <c r="B54" s="53"/>
      <c r="C54" s="53"/>
      <c r="D54" s="53"/>
      <c r="E54" s="56"/>
      <c r="F54" s="99"/>
    </row>
    <row r="55" spans="1:8">
      <c r="A55" s="50" t="s">
        <v>85</v>
      </c>
      <c r="B55" s="53"/>
      <c r="C55" s="53"/>
      <c r="D55" s="53"/>
      <c r="E55" s="56"/>
      <c r="F55" s="99"/>
      <c r="G55" s="92"/>
      <c r="H55" s="94"/>
    </row>
    <row r="56" spans="1:8">
      <c r="A56" s="52" t="s">
        <v>86</v>
      </c>
      <c r="B56" s="53"/>
      <c r="C56" s="53"/>
      <c r="D56" s="53"/>
      <c r="E56" s="56">
        <v>500</v>
      </c>
      <c r="F56" s="99"/>
      <c r="G56" s="107"/>
      <c r="H56" s="94"/>
    </row>
    <row r="57" spans="1:8">
      <c r="A57" s="52" t="s">
        <v>87</v>
      </c>
      <c r="B57" s="53"/>
      <c r="C57" s="53"/>
      <c r="D57" s="53"/>
      <c r="E57" s="56">
        <v>10</v>
      </c>
      <c r="F57" s="99"/>
      <c r="G57" s="92"/>
      <c r="H57" s="94"/>
    </row>
    <row r="58" spans="1:8">
      <c r="A58" s="52" t="s">
        <v>88</v>
      </c>
      <c r="B58" s="53"/>
      <c r="C58" s="53"/>
      <c r="D58" s="53"/>
      <c r="E58" s="56">
        <v>180</v>
      </c>
      <c r="F58" s="99"/>
      <c r="G58" s="92"/>
      <c r="H58" s="94"/>
    </row>
    <row r="59" spans="1:8">
      <c r="A59" s="52" t="s">
        <v>89</v>
      </c>
      <c r="B59" s="53"/>
      <c r="C59" s="53"/>
      <c r="D59" s="53"/>
      <c r="E59" s="56">
        <v>50</v>
      </c>
      <c r="F59" s="99"/>
      <c r="G59" s="92"/>
      <c r="H59" s="94"/>
    </row>
    <row r="60" spans="1:8">
      <c r="A60" s="52"/>
      <c r="B60" s="53"/>
      <c r="C60" s="53"/>
      <c r="D60" s="53"/>
      <c r="E60" s="56"/>
      <c r="F60" s="99"/>
      <c r="G60" s="92"/>
      <c r="H60" s="94"/>
    </row>
    <row r="61" spans="1:8">
      <c r="A61" s="50" t="s">
        <v>90</v>
      </c>
      <c r="B61" s="53"/>
      <c r="C61" s="53"/>
      <c r="D61" s="53"/>
      <c r="E61" s="56"/>
      <c r="F61" s="99"/>
      <c r="G61" s="92"/>
      <c r="H61" s="94"/>
    </row>
    <row r="62" spans="1:8">
      <c r="A62" s="52" t="s">
        <v>91</v>
      </c>
      <c r="B62" s="53"/>
      <c r="C62" s="53"/>
      <c r="D62" s="53"/>
      <c r="E62" s="56">
        <v>350</v>
      </c>
      <c r="F62" s="99"/>
      <c r="G62" s="92"/>
      <c r="H62" s="94"/>
    </row>
    <row r="63" spans="1:8">
      <c r="A63" s="52" t="s">
        <v>92</v>
      </c>
      <c r="B63" s="53"/>
      <c r="C63" s="53"/>
      <c r="D63" s="53"/>
      <c r="E63" s="56">
        <v>350</v>
      </c>
      <c r="F63" s="99"/>
      <c r="G63" s="48"/>
      <c r="H63" s="105"/>
    </row>
    <row r="64" spans="1:8">
      <c r="A64" s="52" t="s">
        <v>93</v>
      </c>
      <c r="B64" s="53"/>
      <c r="C64" s="53"/>
      <c r="D64" s="53"/>
      <c r="E64" s="56">
        <v>350</v>
      </c>
      <c r="F64" s="99"/>
      <c r="G64" s="48"/>
      <c r="H64" s="48"/>
    </row>
    <row r="65" spans="1:6">
      <c r="A65" s="52" t="s">
        <v>94</v>
      </c>
      <c r="B65" s="53"/>
      <c r="C65" s="53"/>
      <c r="D65" s="53"/>
      <c r="E65" s="56">
        <v>350</v>
      </c>
      <c r="F65" s="99"/>
    </row>
    <row r="66" spans="1:6">
      <c r="A66" s="52" t="s">
        <v>95</v>
      </c>
      <c r="B66" s="53"/>
      <c r="C66" s="53"/>
      <c r="D66" s="53"/>
      <c r="E66" s="56">
        <v>350</v>
      </c>
      <c r="F66" s="99"/>
    </row>
    <row r="67" spans="1:6">
      <c r="A67" s="52" t="s">
        <v>96</v>
      </c>
      <c r="B67" s="53"/>
      <c r="C67" s="53"/>
      <c r="D67" s="53"/>
      <c r="E67" s="56">
        <v>350</v>
      </c>
      <c r="F67" s="99"/>
    </row>
    <row r="68" spans="1:6">
      <c r="A68" s="52" t="s">
        <v>97</v>
      </c>
      <c r="B68" s="53"/>
      <c r="C68" s="53"/>
      <c r="D68" s="53"/>
      <c r="E68" s="56">
        <v>350</v>
      </c>
      <c r="F68" s="99"/>
    </row>
    <row r="69" spans="1:6">
      <c r="A69" s="52" t="s">
        <v>98</v>
      </c>
      <c r="B69" s="53"/>
      <c r="C69" s="53"/>
      <c r="D69" s="53"/>
      <c r="E69" s="56">
        <v>30</v>
      </c>
      <c r="F69" s="99"/>
    </row>
    <row r="70" spans="1:6">
      <c r="A70" s="52" t="s">
        <v>185</v>
      </c>
      <c r="B70" s="53"/>
      <c r="C70" s="53"/>
      <c r="D70" s="53"/>
      <c r="E70" s="56">
        <v>200</v>
      </c>
      <c r="F70" s="99"/>
    </row>
    <row r="71" spans="1:6">
      <c r="A71" s="52" t="s">
        <v>99</v>
      </c>
      <c r="B71" s="53"/>
      <c r="C71" s="53"/>
      <c r="D71" s="53"/>
      <c r="E71" s="56">
        <v>850</v>
      </c>
      <c r="F71" s="99"/>
    </row>
    <row r="72" spans="1:6">
      <c r="A72" s="52" t="s">
        <v>100</v>
      </c>
      <c r="B72" s="53"/>
      <c r="C72" s="53"/>
      <c r="D72" s="53"/>
      <c r="E72" s="56">
        <v>350</v>
      </c>
      <c r="F72" s="99"/>
    </row>
    <row r="73" spans="1:6">
      <c r="A73" s="52" t="s">
        <v>101</v>
      </c>
      <c r="B73" s="53"/>
      <c r="C73" s="53"/>
      <c r="D73" s="53"/>
      <c r="E73" s="56">
        <v>120</v>
      </c>
      <c r="F73" s="99"/>
    </row>
    <row r="74" spans="1:6">
      <c r="A74" s="52" t="s">
        <v>102</v>
      </c>
      <c r="B74" s="53"/>
      <c r="C74" s="53"/>
      <c r="D74" s="53"/>
      <c r="E74" s="56">
        <v>150</v>
      </c>
      <c r="F74" s="99"/>
    </row>
    <row r="75" spans="1:6">
      <c r="A75" s="52"/>
      <c r="B75" s="53"/>
      <c r="C75" s="53"/>
      <c r="D75" s="53"/>
      <c r="E75" s="56"/>
      <c r="F75" s="99"/>
    </row>
    <row r="76" spans="1:6">
      <c r="A76" s="50" t="s">
        <v>103</v>
      </c>
      <c r="B76" s="53"/>
      <c r="C76" s="53"/>
      <c r="D76" s="53"/>
      <c r="E76" s="56"/>
      <c r="F76" s="99"/>
    </row>
    <row r="77" spans="1:6">
      <c r="A77" s="52" t="s">
        <v>104</v>
      </c>
      <c r="B77" s="53"/>
      <c r="C77" s="53"/>
      <c r="D77" s="53"/>
      <c r="E77" s="56">
        <v>350</v>
      </c>
      <c r="F77" s="99"/>
    </row>
    <row r="78" spans="1:6">
      <c r="A78" s="52" t="s">
        <v>105</v>
      </c>
      <c r="B78" s="53"/>
      <c r="C78" s="53"/>
      <c r="D78" s="53"/>
      <c r="E78" s="56">
        <v>175</v>
      </c>
      <c r="F78" s="99"/>
    </row>
    <row r="79" spans="1:6">
      <c r="A79" s="52" t="s">
        <v>106</v>
      </c>
      <c r="B79" s="53"/>
      <c r="C79" s="53"/>
      <c r="D79" s="53"/>
      <c r="E79" s="56">
        <v>180</v>
      </c>
      <c r="F79" s="99"/>
    </row>
    <row r="80" spans="1:6">
      <c r="A80" s="52" t="s">
        <v>107</v>
      </c>
      <c r="B80" s="53">
        <v>14.39</v>
      </c>
      <c r="C80" s="53">
        <v>11.99</v>
      </c>
      <c r="D80" s="53">
        <v>2.4</v>
      </c>
      <c r="E80" s="56">
        <v>175</v>
      </c>
      <c r="F80" s="99"/>
    </row>
    <row r="81" spans="1:6">
      <c r="A81" s="52" t="s">
        <v>108</v>
      </c>
      <c r="B81" s="53"/>
      <c r="C81" s="53"/>
      <c r="D81" s="53"/>
      <c r="E81" s="56">
        <v>500</v>
      </c>
      <c r="F81" s="99"/>
    </row>
    <row r="82" spans="1:6">
      <c r="A82" s="52" t="s">
        <v>109</v>
      </c>
      <c r="B82" s="53"/>
      <c r="C82" s="53"/>
      <c r="D82" s="53"/>
      <c r="E82" s="56"/>
      <c r="F82" s="99"/>
    </row>
    <row r="83" spans="1:6">
      <c r="A83" s="52" t="s">
        <v>110</v>
      </c>
      <c r="B83" s="53"/>
      <c r="C83" s="53"/>
      <c r="D83" s="53"/>
      <c r="E83" s="56">
        <v>80</v>
      </c>
      <c r="F83" s="99"/>
    </row>
    <row r="84" spans="1:6">
      <c r="A84" s="52"/>
      <c r="B84" s="53"/>
      <c r="C84" s="53"/>
      <c r="D84" s="53"/>
      <c r="E84" s="56"/>
      <c r="F84" s="99"/>
    </row>
    <row r="85" spans="1:6">
      <c r="A85" s="50" t="s">
        <v>111</v>
      </c>
      <c r="B85" s="53"/>
      <c r="C85" s="53"/>
      <c r="D85" s="53"/>
      <c r="E85" s="56"/>
      <c r="F85" s="99"/>
    </row>
    <row r="86" spans="1:6">
      <c r="A86" s="52" t="s">
        <v>112</v>
      </c>
      <c r="B86" s="53"/>
      <c r="C86" s="53"/>
      <c r="D86" s="53"/>
      <c r="E86" s="56">
        <v>500</v>
      </c>
      <c r="F86" s="99"/>
    </row>
    <row r="87" spans="1:6">
      <c r="A87" s="52" t="s">
        <v>113</v>
      </c>
      <c r="B87" s="53"/>
      <c r="C87" s="53"/>
      <c r="D87" s="53"/>
      <c r="E87" s="56">
        <v>350</v>
      </c>
      <c r="F87" s="99"/>
    </row>
    <row r="88" spans="1:6">
      <c r="A88" s="52" t="s">
        <v>114</v>
      </c>
      <c r="B88" s="53">
        <v>375</v>
      </c>
      <c r="C88" s="53">
        <v>375</v>
      </c>
      <c r="D88" s="53"/>
      <c r="E88" s="56">
        <v>4500</v>
      </c>
      <c r="F88" s="99"/>
    </row>
    <row r="89" spans="1:6">
      <c r="A89" s="52" t="s">
        <v>115</v>
      </c>
      <c r="B89" s="53"/>
      <c r="C89" s="53"/>
      <c r="D89" s="53"/>
      <c r="E89" s="56">
        <v>200</v>
      </c>
      <c r="F89" s="99"/>
    </row>
    <row r="90" spans="1:6">
      <c r="A90" s="52" t="s">
        <v>116</v>
      </c>
      <c r="B90" s="53"/>
      <c r="C90" s="53"/>
      <c r="D90" s="53"/>
      <c r="E90" s="56">
        <v>300</v>
      </c>
      <c r="F90" s="99"/>
    </row>
    <row r="91" spans="1:6">
      <c r="A91" s="52" t="s">
        <v>189</v>
      </c>
      <c r="B91" s="53"/>
      <c r="C91" s="53"/>
      <c r="D91" s="53"/>
      <c r="E91" s="56">
        <v>500</v>
      </c>
      <c r="F91" s="99"/>
    </row>
    <row r="92" spans="1:6">
      <c r="A92" s="52" t="s">
        <v>117</v>
      </c>
      <c r="B92" s="53"/>
      <c r="C92" s="53"/>
      <c r="D92" s="53"/>
      <c r="E92" s="56">
        <v>500</v>
      </c>
      <c r="F92" s="99"/>
    </row>
    <row r="93" spans="1:6">
      <c r="A93" s="52" t="s">
        <v>118</v>
      </c>
      <c r="B93" s="53"/>
      <c r="C93" s="53"/>
      <c r="D93" s="53"/>
      <c r="E93" s="56">
        <v>500</v>
      </c>
      <c r="F93" s="99"/>
    </row>
    <row r="94" spans="1:6">
      <c r="A94" s="52" t="s">
        <v>119</v>
      </c>
      <c r="B94" s="53"/>
      <c r="C94" s="53"/>
      <c r="D94" s="53"/>
      <c r="E94" s="56">
        <v>500</v>
      </c>
      <c r="F94" s="99"/>
    </row>
    <row r="95" spans="1:6">
      <c r="A95" s="52" t="s">
        <v>120</v>
      </c>
      <c r="B95" s="53"/>
      <c r="C95" s="53"/>
      <c r="D95" s="53"/>
      <c r="E95" s="56">
        <v>100</v>
      </c>
      <c r="F95" s="99"/>
    </row>
    <row r="96" spans="1:6">
      <c r="A96" s="52"/>
      <c r="B96" s="53"/>
      <c r="C96" s="53"/>
      <c r="D96" s="53"/>
      <c r="E96" s="56"/>
      <c r="F96" s="99"/>
    </row>
    <row r="97" spans="1:6">
      <c r="A97" s="50" t="s">
        <v>121</v>
      </c>
      <c r="B97" s="53"/>
      <c r="C97" s="53"/>
      <c r="D97" s="53"/>
      <c r="E97" s="56"/>
      <c r="F97" s="99"/>
    </row>
    <row r="98" spans="1:6">
      <c r="A98" s="52" t="s">
        <v>122</v>
      </c>
      <c r="B98" s="53"/>
      <c r="C98" s="53"/>
      <c r="D98" s="53"/>
      <c r="E98" s="56">
        <v>300</v>
      </c>
      <c r="F98" s="99"/>
    </row>
    <row r="99" spans="1:6">
      <c r="A99" s="52"/>
      <c r="B99" s="53"/>
      <c r="C99" s="53"/>
      <c r="D99" s="53"/>
      <c r="E99" s="56"/>
      <c r="F99" s="99"/>
    </row>
    <row r="100" spans="1:6">
      <c r="A100" s="52"/>
      <c r="B100" s="53"/>
      <c r="C100" s="53"/>
      <c r="D100" s="53"/>
      <c r="E100" s="56"/>
      <c r="F100" s="99"/>
    </row>
    <row r="101" spans="1:6">
      <c r="A101" s="50" t="s">
        <v>123</v>
      </c>
      <c r="B101" s="53"/>
      <c r="C101" s="53"/>
      <c r="D101" s="53"/>
      <c r="E101" s="56"/>
      <c r="F101" s="99"/>
    </row>
    <row r="102" spans="1:6">
      <c r="A102" s="52" t="s">
        <v>124</v>
      </c>
      <c r="B102" s="53"/>
      <c r="C102" s="53"/>
      <c r="D102" s="53"/>
      <c r="E102" s="56">
        <v>500</v>
      </c>
      <c r="F102" s="99"/>
    </row>
    <row r="103" spans="1:6">
      <c r="A103" s="52" t="s">
        <v>125</v>
      </c>
      <c r="B103" s="53">
        <v>52.16</v>
      </c>
      <c r="C103" s="53">
        <v>52.16</v>
      </c>
      <c r="D103" s="53"/>
      <c r="E103" s="56"/>
      <c r="F103" s="99"/>
    </row>
    <row r="104" spans="1:6">
      <c r="A104" s="52" t="s">
        <v>126</v>
      </c>
      <c r="B104" s="53"/>
      <c r="C104" s="53"/>
      <c r="D104" s="53"/>
      <c r="E104" s="56"/>
      <c r="F104" s="99"/>
    </row>
    <row r="105" spans="1:6">
      <c r="A105" s="52" t="s">
        <v>127</v>
      </c>
      <c r="B105" s="53"/>
      <c r="C105" s="53"/>
      <c r="D105" s="53"/>
      <c r="E105" s="56"/>
      <c r="F105" s="99"/>
    </row>
    <row r="106" spans="1:6">
      <c r="A106" s="52" t="s">
        <v>128</v>
      </c>
      <c r="B106" s="53"/>
      <c r="C106" s="53"/>
      <c r="D106" s="53"/>
      <c r="E106" s="56"/>
      <c r="F106" s="99"/>
    </row>
    <row r="107" spans="1:6">
      <c r="A107" s="52" t="s">
        <v>129</v>
      </c>
      <c r="B107" s="53"/>
      <c r="C107" s="53"/>
      <c r="D107" s="53"/>
      <c r="E107" s="56">
        <v>100</v>
      </c>
      <c r="F107" s="99"/>
    </row>
    <row r="108" spans="1:6">
      <c r="A108" s="52" t="s">
        <v>186</v>
      </c>
      <c r="B108" s="53">
        <v>216.55</v>
      </c>
      <c r="C108" s="53">
        <v>216.55</v>
      </c>
      <c r="D108" s="53"/>
      <c r="E108" s="56"/>
      <c r="F108" s="99"/>
    </row>
    <row r="109" spans="1:6">
      <c r="A109" s="52" t="s">
        <v>130</v>
      </c>
      <c r="B109" s="53"/>
      <c r="C109" s="53"/>
      <c r="D109" s="53"/>
      <c r="E109" s="56"/>
      <c r="F109" s="99"/>
    </row>
    <row r="110" spans="1:6">
      <c r="A110" s="52" t="s">
        <v>15</v>
      </c>
      <c r="B110" s="53"/>
      <c r="C110" s="53"/>
      <c r="D110" s="53"/>
      <c r="E110" s="56"/>
      <c r="F110" s="99"/>
    </row>
    <row r="111" spans="1:6">
      <c r="A111" s="52" t="s">
        <v>131</v>
      </c>
      <c r="B111" s="53"/>
      <c r="C111" s="53"/>
      <c r="D111" s="53"/>
      <c r="E111" s="56"/>
      <c r="F111" s="99"/>
    </row>
    <row r="112" spans="1:6">
      <c r="A112" s="52" t="s">
        <v>132</v>
      </c>
      <c r="B112" s="53"/>
      <c r="C112" s="53"/>
      <c r="D112" s="53"/>
      <c r="E112" s="56">
        <v>550</v>
      </c>
      <c r="F112" s="99"/>
    </row>
    <row r="113" spans="1:6">
      <c r="A113" s="52" t="s">
        <v>133</v>
      </c>
      <c r="B113" s="53"/>
      <c r="C113" s="53"/>
      <c r="D113" s="53"/>
      <c r="E113" s="56">
        <v>50</v>
      </c>
      <c r="F113" s="99"/>
    </row>
    <row r="114" spans="1:6">
      <c r="A114" s="52" t="s">
        <v>134</v>
      </c>
      <c r="B114" s="53"/>
      <c r="C114" s="53"/>
      <c r="D114" s="53"/>
      <c r="E114" s="56">
        <v>150</v>
      </c>
      <c r="F114" s="99"/>
    </row>
    <row r="115" spans="1:6">
      <c r="A115" s="52" t="s">
        <v>135</v>
      </c>
      <c r="B115" s="53"/>
      <c r="C115" s="53"/>
      <c r="D115" s="53"/>
      <c r="E115" s="56">
        <v>1000</v>
      </c>
      <c r="F115" s="99"/>
    </row>
    <row r="116" spans="1:6">
      <c r="A116" s="52" t="s">
        <v>136</v>
      </c>
      <c r="B116" s="53"/>
      <c r="C116" s="53"/>
      <c r="D116" s="53"/>
      <c r="E116" s="56"/>
      <c r="F116" s="99"/>
    </row>
    <row r="117" spans="1:6">
      <c r="A117" s="52" t="s">
        <v>137</v>
      </c>
      <c r="B117" s="53"/>
      <c r="C117" s="53"/>
      <c r="D117" s="53"/>
      <c r="E117" s="56">
        <v>600</v>
      </c>
      <c r="F117" s="99"/>
    </row>
    <row r="118" spans="1:6">
      <c r="A118" s="52" t="s">
        <v>138</v>
      </c>
      <c r="B118" s="53"/>
      <c r="C118" s="53"/>
      <c r="D118" s="53"/>
      <c r="E118" s="56">
        <v>250</v>
      </c>
      <c r="F118" s="99"/>
    </row>
    <row r="119" spans="1:6">
      <c r="A119" s="52" t="s">
        <v>139</v>
      </c>
      <c r="B119" s="53"/>
      <c r="C119" s="53"/>
      <c r="D119" s="53"/>
      <c r="E119" s="56"/>
      <c r="F119" s="99"/>
    </row>
    <row r="120" spans="1:6">
      <c r="A120" s="52" t="s">
        <v>188</v>
      </c>
      <c r="B120" s="53"/>
      <c r="C120" s="53"/>
      <c r="D120" s="53"/>
      <c r="E120" s="56"/>
      <c r="F120" s="99"/>
    </row>
    <row r="121" spans="1:6">
      <c r="A121" s="52" t="s">
        <v>140</v>
      </c>
      <c r="B121" s="53"/>
      <c r="C121" s="53"/>
      <c r="D121" s="53"/>
      <c r="E121" s="56"/>
      <c r="F121" s="99"/>
    </row>
    <row r="122" spans="1:6">
      <c r="A122" s="52" t="s">
        <v>141</v>
      </c>
      <c r="B122" s="53"/>
      <c r="C122" s="53"/>
      <c r="D122" s="53"/>
      <c r="E122" s="56">
        <v>100</v>
      </c>
      <c r="F122" s="99"/>
    </row>
    <row r="123" spans="1:6">
      <c r="A123" s="52" t="s">
        <v>142</v>
      </c>
      <c r="B123" s="53"/>
      <c r="C123" s="53"/>
      <c r="D123" s="53"/>
      <c r="E123" s="56">
        <v>100</v>
      </c>
      <c r="F123" s="99"/>
    </row>
    <row r="124" spans="1:6">
      <c r="A124" s="52"/>
      <c r="B124" s="53"/>
      <c r="C124" s="53"/>
      <c r="D124" s="53"/>
      <c r="E124" s="60"/>
      <c r="F124" s="99"/>
    </row>
    <row r="125" spans="1:6">
      <c r="A125" s="52" t="s">
        <v>187</v>
      </c>
      <c r="B125" s="53"/>
      <c r="C125" s="53"/>
      <c r="D125" s="53"/>
      <c r="F125" s="99"/>
    </row>
    <row r="126" spans="1:6">
      <c r="B126" s="103">
        <f>SUM(B33:B124)</f>
        <v>1791.28</v>
      </c>
      <c r="C126" s="103">
        <f>SUM(C33:C123)</f>
        <v>1782.8799999999999</v>
      </c>
      <c r="D126" s="103">
        <f>SUM(D32:D123)</f>
        <v>8.4</v>
      </c>
      <c r="E126" s="103">
        <f t="shared" ref="E126" si="0">SUM(E33:E124)</f>
        <v>36245</v>
      </c>
    </row>
    <row r="127" spans="1:6">
      <c r="B127" s="53"/>
      <c r="C127" s="53"/>
      <c r="D127" s="53"/>
      <c r="E127" s="5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43F73-36EB-40C1-BED8-93D3CD7F2F30}">
  <dimension ref="A1:H137"/>
  <sheetViews>
    <sheetView topLeftCell="A20" workbookViewId="0">
      <selection activeCell="G32" sqref="G32:H34"/>
    </sheetView>
  </sheetViews>
  <sheetFormatPr defaultRowHeight="15"/>
  <cols>
    <col min="1" max="1" width="21.42578125" customWidth="1"/>
    <col min="2" max="2" width="9.5703125" customWidth="1"/>
    <col min="3" max="3" width="9.7109375" customWidth="1"/>
    <col min="4" max="4" width="9" customWidth="1"/>
    <col min="5" max="5" width="9.7109375" customWidth="1"/>
    <col min="6" max="6" width="0.7109375" customWidth="1"/>
    <col min="7" max="7" width="16.42578125" customWidth="1"/>
    <col min="8" max="8" width="10.7109375" customWidth="1"/>
  </cols>
  <sheetData>
    <row r="1" spans="1:8" ht="15.75" thickBot="1">
      <c r="A1" s="193" t="s">
        <v>375</v>
      </c>
      <c r="B1" s="50"/>
      <c r="C1" s="50"/>
      <c r="D1" s="50"/>
    </row>
    <row r="2" spans="1:8">
      <c r="A2" s="194" t="s">
        <v>143</v>
      </c>
      <c r="B2" s="53"/>
      <c r="C2" s="53"/>
      <c r="D2" s="53"/>
      <c r="E2" s="100" t="s">
        <v>168</v>
      </c>
      <c r="F2" s="99"/>
      <c r="G2" s="196" t="s">
        <v>374</v>
      </c>
      <c r="H2" s="197"/>
    </row>
    <row r="3" spans="1:8">
      <c r="A3" s="83" t="s">
        <v>144</v>
      </c>
      <c r="B3" s="53"/>
      <c r="C3" s="53"/>
      <c r="D3" s="53"/>
      <c r="E3" s="56">
        <v>520</v>
      </c>
      <c r="F3" s="99"/>
      <c r="G3" s="198"/>
      <c r="H3" s="199"/>
    </row>
    <row r="4" spans="1:8">
      <c r="A4" s="83" t="s">
        <v>359</v>
      </c>
      <c r="B4" s="53">
        <v>512.04</v>
      </c>
      <c r="C4" s="53"/>
      <c r="D4" s="53"/>
      <c r="E4" s="56"/>
      <c r="F4" s="99"/>
      <c r="G4" s="200" t="s">
        <v>169</v>
      </c>
      <c r="H4" s="201">
        <v>28036.93</v>
      </c>
    </row>
    <row r="5" spans="1:8" ht="15.75" thickBot="1">
      <c r="A5" s="83" t="s">
        <v>129</v>
      </c>
      <c r="B5" s="53">
        <v>332</v>
      </c>
      <c r="C5" s="53"/>
      <c r="D5" s="53"/>
      <c r="E5" s="56"/>
      <c r="F5" s="99"/>
      <c r="G5" s="202" t="s">
        <v>170</v>
      </c>
      <c r="H5" s="203">
        <f>SUM(H42+H50)</f>
        <v>2978.8</v>
      </c>
    </row>
    <row r="6" spans="1:8" ht="15.75" thickBot="1">
      <c r="A6" s="83" t="s">
        <v>145</v>
      </c>
      <c r="B6" s="53">
        <v>556</v>
      </c>
      <c r="C6" s="53"/>
      <c r="D6" s="53"/>
      <c r="E6" s="56"/>
      <c r="F6" s="99"/>
      <c r="G6" s="204" t="s">
        <v>171</v>
      </c>
      <c r="H6" s="205">
        <f>SUM(H34)</f>
        <v>406</v>
      </c>
    </row>
    <row r="7" spans="1:8">
      <c r="A7" s="83" t="s">
        <v>146</v>
      </c>
      <c r="B7" s="53"/>
      <c r="C7" s="53"/>
      <c r="D7" s="53"/>
      <c r="E7" s="56"/>
      <c r="F7" s="99"/>
      <c r="G7" s="206"/>
      <c r="H7" s="201">
        <f>SUM(H4-H5+H6)</f>
        <v>25464.13</v>
      </c>
    </row>
    <row r="8" spans="1:8">
      <c r="A8" s="83" t="s">
        <v>147</v>
      </c>
      <c r="B8" s="53"/>
      <c r="C8" s="53"/>
      <c r="D8" s="53"/>
      <c r="E8" s="56">
        <v>340</v>
      </c>
      <c r="F8" s="99"/>
      <c r="G8" s="207"/>
      <c r="H8" s="208"/>
    </row>
    <row r="9" spans="1:8">
      <c r="A9" s="83" t="s">
        <v>148</v>
      </c>
      <c r="B9" s="53">
        <v>2.0299999999999998</v>
      </c>
      <c r="C9" s="53"/>
      <c r="D9" s="53"/>
      <c r="E9" s="56">
        <v>5</v>
      </c>
      <c r="F9" s="99"/>
      <c r="G9" s="200" t="s">
        <v>172</v>
      </c>
      <c r="H9" s="201">
        <v>2213.9</v>
      </c>
    </row>
    <row r="10" spans="1:8">
      <c r="A10" s="83" t="s">
        <v>198</v>
      </c>
      <c r="B10" s="53">
        <v>120</v>
      </c>
      <c r="C10" s="53"/>
      <c r="D10" s="53"/>
      <c r="E10" s="56"/>
      <c r="F10" s="99"/>
      <c r="G10" s="200"/>
      <c r="H10" s="201"/>
    </row>
    <row r="11" spans="1:8">
      <c r="A11" s="83" t="s">
        <v>150</v>
      </c>
      <c r="B11" s="53"/>
      <c r="C11" s="53"/>
      <c r="D11" s="53"/>
      <c r="E11" s="56"/>
      <c r="F11" s="99"/>
      <c r="G11" s="200" t="s">
        <v>173</v>
      </c>
      <c r="H11" s="201">
        <v>78641.66</v>
      </c>
    </row>
    <row r="12" spans="1:8">
      <c r="A12" s="83" t="s">
        <v>15</v>
      </c>
      <c r="B12" s="53">
        <v>1200</v>
      </c>
      <c r="C12" s="53"/>
      <c r="D12" s="53"/>
      <c r="E12" s="56"/>
      <c r="F12" s="99"/>
      <c r="G12" s="200" t="s">
        <v>174</v>
      </c>
      <c r="H12" s="201"/>
    </row>
    <row r="13" spans="1:8">
      <c r="A13" s="83" t="s">
        <v>34</v>
      </c>
      <c r="B13" s="53"/>
      <c r="C13" s="53"/>
      <c r="D13" s="53"/>
      <c r="E13" s="56"/>
      <c r="F13" s="99"/>
      <c r="G13" s="209"/>
      <c r="H13" s="201"/>
    </row>
    <row r="14" spans="1:8" ht="15.75" thickBot="1">
      <c r="A14" s="83" t="s">
        <v>151</v>
      </c>
      <c r="B14" s="53"/>
      <c r="C14" s="53"/>
      <c r="D14" s="53"/>
      <c r="E14" s="56"/>
      <c r="F14" s="99"/>
      <c r="G14" s="210" t="s">
        <v>175</v>
      </c>
      <c r="H14" s="211">
        <f>SUM(H7:H12)</f>
        <v>106319.69</v>
      </c>
    </row>
    <row r="15" spans="1:8">
      <c r="A15" s="83" t="s">
        <v>342</v>
      </c>
      <c r="B15" s="53">
        <v>1000</v>
      </c>
      <c r="C15" s="53"/>
      <c r="D15" s="53"/>
      <c r="E15" s="56"/>
      <c r="F15" s="99"/>
      <c r="G15" s="198"/>
      <c r="H15" s="201"/>
    </row>
    <row r="16" spans="1:8">
      <c r="A16" s="83" t="s">
        <v>152</v>
      </c>
      <c r="B16" s="53"/>
      <c r="C16" s="53"/>
      <c r="D16" s="53"/>
      <c r="E16" s="56"/>
      <c r="F16" s="99"/>
    </row>
    <row r="17" spans="1:8">
      <c r="A17" s="83" t="s">
        <v>153</v>
      </c>
      <c r="B17" s="53">
        <v>3540.87</v>
      </c>
      <c r="C17" s="53"/>
      <c r="D17" s="53"/>
      <c r="E17" s="56">
        <v>1500</v>
      </c>
      <c r="F17" s="99"/>
      <c r="G17" s="79" t="s">
        <v>176</v>
      </c>
      <c r="H17" s="80">
        <v>94238.76</v>
      </c>
    </row>
    <row r="18" spans="1:8">
      <c r="A18" s="83" t="s">
        <v>154</v>
      </c>
      <c r="B18" s="53">
        <v>244.47</v>
      </c>
      <c r="C18" s="53"/>
      <c r="D18" s="53"/>
      <c r="E18" s="56"/>
      <c r="F18" s="99"/>
      <c r="G18" s="212"/>
      <c r="H18" s="212"/>
    </row>
    <row r="19" spans="1:8">
      <c r="A19" s="83" t="s">
        <v>155</v>
      </c>
      <c r="B19" s="53">
        <v>53</v>
      </c>
      <c r="C19" s="53"/>
      <c r="D19" s="53"/>
      <c r="E19" s="56"/>
      <c r="F19" s="99"/>
      <c r="G19" s="81" t="s">
        <v>177</v>
      </c>
      <c r="H19" s="82"/>
    </row>
    <row r="20" spans="1:8">
      <c r="A20" s="83" t="s">
        <v>285</v>
      </c>
      <c r="B20" s="53">
        <v>5492.57</v>
      </c>
      <c r="C20" s="53"/>
      <c r="D20" s="53"/>
      <c r="E20" s="56"/>
      <c r="F20" s="99"/>
      <c r="G20" s="81" t="s">
        <v>165</v>
      </c>
      <c r="H20" s="82">
        <f>SUM(B35)</f>
        <v>53643.979999999996</v>
      </c>
    </row>
    <row r="21" spans="1:8">
      <c r="A21" s="83" t="s">
        <v>288</v>
      </c>
      <c r="B21" s="53">
        <v>550</v>
      </c>
      <c r="C21" s="53"/>
      <c r="D21" s="53"/>
      <c r="E21" s="56"/>
      <c r="F21" s="99"/>
      <c r="G21" s="83" t="s">
        <v>178</v>
      </c>
      <c r="H21" s="84"/>
    </row>
    <row r="22" spans="1:8">
      <c r="A22" s="83" t="s">
        <v>156</v>
      </c>
      <c r="B22" s="53"/>
      <c r="C22" s="53"/>
      <c r="D22" s="53"/>
      <c r="E22" s="56"/>
      <c r="F22" s="99"/>
      <c r="G22" s="85"/>
      <c r="H22" s="86">
        <f>SUM(H20:H21)</f>
        <v>53643.979999999996</v>
      </c>
    </row>
    <row r="23" spans="1:8">
      <c r="A23" s="83" t="s">
        <v>157</v>
      </c>
      <c r="B23" s="53"/>
      <c r="C23" s="53"/>
      <c r="D23" s="53"/>
      <c r="E23" s="56"/>
      <c r="F23" s="99"/>
      <c r="G23" s="85"/>
      <c r="H23" s="170"/>
    </row>
    <row r="24" spans="1:8">
      <c r="A24" s="83" t="s">
        <v>287</v>
      </c>
      <c r="B24" s="53">
        <v>1100</v>
      </c>
      <c r="C24" s="53"/>
      <c r="D24" s="53"/>
      <c r="E24" s="56"/>
      <c r="F24" s="99"/>
      <c r="G24" s="87" t="s">
        <v>179</v>
      </c>
      <c r="H24" s="87"/>
    </row>
    <row r="25" spans="1:8">
      <c r="A25" s="83" t="s">
        <v>46</v>
      </c>
      <c r="B25" s="53">
        <v>1000</v>
      </c>
      <c r="C25" s="53"/>
      <c r="D25" s="53"/>
      <c r="E25" s="56"/>
      <c r="F25" s="99"/>
      <c r="G25" s="87" t="s">
        <v>180</v>
      </c>
      <c r="H25" s="88">
        <f>SUM(B137)</f>
        <v>41563.050000000003</v>
      </c>
    </row>
    <row r="26" spans="1:8">
      <c r="A26" s="83" t="s">
        <v>324</v>
      </c>
      <c r="B26" s="53">
        <v>400</v>
      </c>
      <c r="C26" s="53"/>
      <c r="D26" s="53"/>
      <c r="E26" s="56"/>
      <c r="F26" s="99"/>
      <c r="G26" s="83" t="s">
        <v>178</v>
      </c>
      <c r="H26" s="84"/>
    </row>
    <row r="27" spans="1:8">
      <c r="A27" s="83" t="s">
        <v>283</v>
      </c>
      <c r="B27" s="53">
        <v>400</v>
      </c>
      <c r="C27" s="53"/>
      <c r="D27" s="53"/>
      <c r="E27" s="56"/>
      <c r="F27" s="99"/>
      <c r="G27" s="85"/>
      <c r="H27" s="86">
        <f>SUM(H25)-H26</f>
        <v>41563.050000000003</v>
      </c>
    </row>
    <row r="28" spans="1:8">
      <c r="A28" s="83" t="s">
        <v>158</v>
      </c>
      <c r="B28" s="53">
        <v>896</v>
      </c>
      <c r="C28" s="53"/>
      <c r="D28" s="53"/>
      <c r="E28" s="56">
        <v>720</v>
      </c>
      <c r="F28" s="99"/>
      <c r="G28" s="85"/>
      <c r="H28" s="85"/>
    </row>
    <row r="29" spans="1:8">
      <c r="A29" s="195" t="s">
        <v>159</v>
      </c>
      <c r="B29" s="55">
        <f>SUM(B3:B28)</f>
        <v>17398.98</v>
      </c>
      <c r="C29" s="53"/>
      <c r="D29" s="53"/>
      <c r="E29" s="57">
        <f>SUM(E3:E28)</f>
        <v>3085</v>
      </c>
      <c r="F29" s="99"/>
      <c r="G29" s="179" t="s">
        <v>181</v>
      </c>
      <c r="H29" s="90">
        <f>SUM(H17+H22-H27)</f>
        <v>106319.68999999999</v>
      </c>
    </row>
    <row r="30" spans="1:8">
      <c r="A30" s="195" t="s">
        <v>160</v>
      </c>
      <c r="B30" s="101"/>
      <c r="C30" s="53"/>
      <c r="D30" s="53"/>
      <c r="E30" s="56"/>
      <c r="F30" s="99"/>
      <c r="G30" s="85"/>
      <c r="H30" s="213" t="s">
        <v>182</v>
      </c>
    </row>
    <row r="31" spans="1:8">
      <c r="A31" s="83" t="s">
        <v>161</v>
      </c>
      <c r="B31" s="53">
        <v>18122.5</v>
      </c>
      <c r="C31" s="53"/>
      <c r="D31" s="53"/>
      <c r="E31" s="102"/>
      <c r="F31" s="99"/>
      <c r="G31" s="85"/>
      <c r="H31" s="85"/>
    </row>
    <row r="32" spans="1:8">
      <c r="A32" s="83" t="s">
        <v>162</v>
      </c>
      <c r="B32" s="53">
        <v>18122.5</v>
      </c>
      <c r="C32" s="53"/>
      <c r="D32" s="53"/>
      <c r="E32" s="58"/>
      <c r="F32" s="99"/>
      <c r="G32" s="214" t="s">
        <v>376</v>
      </c>
    </row>
    <row r="33" spans="1:8">
      <c r="A33" s="83" t="s">
        <v>163</v>
      </c>
      <c r="B33" s="53"/>
      <c r="C33" s="53"/>
      <c r="D33" s="53"/>
      <c r="E33" s="58"/>
      <c r="F33" s="99"/>
      <c r="G33" s="214" t="s">
        <v>377</v>
      </c>
      <c r="H33" s="223">
        <v>406</v>
      </c>
    </row>
    <row r="34" spans="1:8">
      <c r="A34" s="83" t="s">
        <v>164</v>
      </c>
      <c r="B34" s="53"/>
      <c r="C34" s="53"/>
      <c r="D34" s="53"/>
      <c r="E34" s="58"/>
      <c r="F34" s="99"/>
      <c r="G34" s="48"/>
      <c r="H34" s="224">
        <f>SUM(H33)</f>
        <v>406</v>
      </c>
    </row>
    <row r="35" spans="1:8">
      <c r="A35" s="195" t="s">
        <v>165</v>
      </c>
      <c r="B35" s="55">
        <f>SUM(B29:B32)</f>
        <v>53643.979999999996</v>
      </c>
      <c r="C35" s="53"/>
      <c r="D35" s="53"/>
      <c r="E35" s="58"/>
      <c r="F35" s="99"/>
    </row>
    <row r="36" spans="1:8">
      <c r="A36" s="83"/>
      <c r="B36" s="53"/>
      <c r="C36" s="53"/>
      <c r="D36" s="53"/>
      <c r="E36" s="58"/>
      <c r="F36" s="99"/>
      <c r="G36" s="214" t="s">
        <v>191</v>
      </c>
      <c r="H36" s="215"/>
    </row>
    <row r="37" spans="1:8">
      <c r="A37" s="194" t="s">
        <v>166</v>
      </c>
      <c r="B37" s="53"/>
      <c r="C37" s="53"/>
      <c r="D37" s="53"/>
      <c r="E37" s="59"/>
      <c r="F37" s="99"/>
      <c r="G37" s="214" t="s">
        <v>372</v>
      </c>
      <c r="H37" s="215">
        <v>89.7</v>
      </c>
    </row>
    <row r="38" spans="1:8">
      <c r="A38" s="79" t="s">
        <v>66</v>
      </c>
      <c r="B38" s="52"/>
      <c r="C38" s="52"/>
      <c r="D38" s="52"/>
      <c r="E38" s="59"/>
      <c r="F38" s="99"/>
      <c r="G38" s="216">
        <v>2154</v>
      </c>
      <c r="H38" s="217">
        <v>350</v>
      </c>
    </row>
    <row r="39" spans="1:8">
      <c r="A39" s="83" t="s">
        <v>67</v>
      </c>
      <c r="B39" s="53">
        <v>364.44</v>
      </c>
      <c r="C39" s="53">
        <v>364.44</v>
      </c>
      <c r="D39" s="53"/>
      <c r="E39" s="56">
        <v>750</v>
      </c>
      <c r="F39" s="99"/>
      <c r="G39" s="218" t="s">
        <v>373</v>
      </c>
      <c r="H39" s="217">
        <v>350</v>
      </c>
    </row>
    <row r="40" spans="1:8">
      <c r="A40" s="83" t="s">
        <v>68</v>
      </c>
      <c r="B40" s="53">
        <v>11312</v>
      </c>
      <c r="C40" s="53">
        <v>11312</v>
      </c>
      <c r="D40" s="53"/>
      <c r="E40" s="56">
        <v>13000</v>
      </c>
      <c r="F40" s="99"/>
      <c r="G40" s="219">
        <v>2160</v>
      </c>
      <c r="H40" s="220">
        <v>350</v>
      </c>
    </row>
    <row r="41" spans="1:8">
      <c r="A41" s="83" t="s">
        <v>69</v>
      </c>
      <c r="B41" s="53">
        <v>260</v>
      </c>
      <c r="C41" s="53">
        <v>260</v>
      </c>
      <c r="D41" s="53"/>
      <c r="E41" s="56">
        <v>240</v>
      </c>
      <c r="F41" s="99"/>
      <c r="G41" s="219" t="s">
        <v>371</v>
      </c>
      <c r="H41" s="217">
        <v>350</v>
      </c>
    </row>
    <row r="42" spans="1:8">
      <c r="A42" s="83" t="s">
        <v>70</v>
      </c>
      <c r="B42" s="53"/>
      <c r="C42" s="53"/>
      <c r="D42" s="53"/>
      <c r="E42" s="56">
        <v>150</v>
      </c>
      <c r="F42" s="99"/>
      <c r="G42" s="221"/>
      <c r="H42" s="222">
        <f>SUM(H37:H41)</f>
        <v>1489.7</v>
      </c>
    </row>
    <row r="43" spans="1:8">
      <c r="A43" s="83"/>
      <c r="B43" s="53"/>
      <c r="C43" s="53"/>
      <c r="D43" s="53"/>
      <c r="E43" s="56"/>
      <c r="F43" s="99"/>
      <c r="H43" s="175"/>
    </row>
    <row r="44" spans="1:8">
      <c r="A44" s="79" t="s">
        <v>71</v>
      </c>
      <c r="B44" s="53"/>
      <c r="C44" s="53"/>
      <c r="D44" s="53"/>
      <c r="E44" s="56"/>
      <c r="F44" s="99"/>
      <c r="G44" s="131" t="s">
        <v>183</v>
      </c>
      <c r="H44" s="94"/>
    </row>
    <row r="45" spans="1:8">
      <c r="A45" s="83" t="s">
        <v>72</v>
      </c>
      <c r="B45" s="53">
        <v>79.650000000000006</v>
      </c>
      <c r="C45" s="53">
        <v>79.650000000000006</v>
      </c>
      <c r="D45" s="53"/>
      <c r="E45" s="56">
        <v>450</v>
      </c>
      <c r="F45" s="99"/>
      <c r="G45" s="131">
        <v>2170</v>
      </c>
      <c r="H45" s="94">
        <v>182.05</v>
      </c>
    </row>
    <row r="46" spans="1:8">
      <c r="A46" s="83" t="s">
        <v>73</v>
      </c>
      <c r="B46" s="53">
        <v>93.04</v>
      </c>
      <c r="C46" s="53">
        <v>79.040000000000006</v>
      </c>
      <c r="D46" s="53">
        <v>14</v>
      </c>
      <c r="E46" s="56">
        <v>300</v>
      </c>
      <c r="F46" s="99"/>
      <c r="G46" s="131">
        <v>2171</v>
      </c>
      <c r="H46" s="93">
        <v>64.8</v>
      </c>
    </row>
    <row r="47" spans="1:8">
      <c r="A47" s="83"/>
      <c r="B47" s="53"/>
      <c r="C47" s="53"/>
      <c r="D47" s="53"/>
      <c r="E47" s="56"/>
      <c r="F47" s="99"/>
      <c r="G47" s="92">
        <v>2172</v>
      </c>
      <c r="H47" s="96">
        <v>31.5</v>
      </c>
    </row>
    <row r="48" spans="1:8">
      <c r="A48" s="79" t="s">
        <v>74</v>
      </c>
      <c r="B48" s="53"/>
      <c r="C48" s="53"/>
      <c r="D48" s="53"/>
      <c r="E48" s="56"/>
      <c r="F48" s="99"/>
      <c r="G48" s="92">
        <v>2173</v>
      </c>
      <c r="H48" s="96">
        <v>1196.3599999999999</v>
      </c>
    </row>
    <row r="49" spans="1:8">
      <c r="A49" s="83" t="s">
        <v>75</v>
      </c>
      <c r="B49" s="53">
        <v>150</v>
      </c>
      <c r="C49" s="53">
        <v>150</v>
      </c>
      <c r="D49" s="53"/>
      <c r="E49" s="56">
        <v>175</v>
      </c>
      <c r="F49" s="99"/>
      <c r="G49" s="92">
        <v>2174</v>
      </c>
      <c r="H49" s="96">
        <v>14.39</v>
      </c>
    </row>
    <row r="50" spans="1:8">
      <c r="A50" s="83" t="s">
        <v>76</v>
      </c>
      <c r="B50" s="53">
        <v>240</v>
      </c>
      <c r="C50" s="53">
        <v>200</v>
      </c>
      <c r="D50" s="53">
        <v>40</v>
      </c>
      <c r="E50" s="56">
        <v>260</v>
      </c>
      <c r="F50" s="99"/>
      <c r="G50" s="106"/>
      <c r="H50" s="192">
        <f>SUM(H45:H49)</f>
        <v>1489.1000000000001</v>
      </c>
    </row>
    <row r="51" spans="1:8">
      <c r="A51" s="79" t="s">
        <v>77</v>
      </c>
      <c r="B51" s="53"/>
      <c r="C51" s="53"/>
      <c r="D51" s="53"/>
      <c r="E51" s="56"/>
      <c r="F51" s="99"/>
    </row>
    <row r="52" spans="1:8">
      <c r="A52" s="83" t="s">
        <v>78</v>
      </c>
      <c r="B52" s="53">
        <v>1002.02</v>
      </c>
      <c r="C52" s="53">
        <v>1002.02</v>
      </c>
      <c r="D52" s="53"/>
      <c r="E52" s="56">
        <v>1500</v>
      </c>
      <c r="F52" s="99"/>
      <c r="G52" s="106"/>
      <c r="H52" s="94"/>
    </row>
    <row r="53" spans="1:8">
      <c r="A53" s="83" t="s">
        <v>79</v>
      </c>
      <c r="B53" s="53">
        <v>482.97</v>
      </c>
      <c r="C53" s="53">
        <v>482.97</v>
      </c>
      <c r="D53" s="53"/>
      <c r="E53" s="56">
        <v>600</v>
      </c>
      <c r="F53" s="99"/>
      <c r="G53" s="106"/>
      <c r="H53" s="94"/>
    </row>
    <row r="54" spans="1:8">
      <c r="A54" s="83" t="s">
        <v>80</v>
      </c>
      <c r="B54" s="53"/>
      <c r="C54" s="53"/>
      <c r="D54" s="53"/>
      <c r="E54" s="56">
        <v>500</v>
      </c>
      <c r="F54" s="99"/>
    </row>
    <row r="55" spans="1:8">
      <c r="A55" s="83" t="s">
        <v>81</v>
      </c>
      <c r="B55" s="53">
        <v>62.5</v>
      </c>
      <c r="C55" s="53">
        <v>62.5</v>
      </c>
      <c r="D55" s="53"/>
      <c r="E55" s="56">
        <v>180</v>
      </c>
      <c r="F55" s="99"/>
    </row>
    <row r="56" spans="1:8">
      <c r="A56" s="83" t="s">
        <v>82</v>
      </c>
      <c r="B56" s="53"/>
      <c r="C56" s="53"/>
      <c r="D56" s="53"/>
      <c r="E56" s="56"/>
      <c r="F56" s="99"/>
    </row>
    <row r="57" spans="1:8">
      <c r="A57" s="83" t="s">
        <v>83</v>
      </c>
      <c r="B57" s="53"/>
      <c r="C57" s="53"/>
      <c r="D57" s="53"/>
      <c r="E57" s="56">
        <v>140</v>
      </c>
      <c r="F57" s="99"/>
      <c r="G57" s="106"/>
      <c r="H57" s="94"/>
    </row>
    <row r="58" spans="1:8">
      <c r="A58" s="83" t="s">
        <v>84</v>
      </c>
      <c r="B58" s="53"/>
      <c r="C58" s="53"/>
      <c r="D58" s="53"/>
      <c r="E58" s="56"/>
      <c r="F58" s="99"/>
      <c r="G58" s="106"/>
      <c r="H58" s="94"/>
    </row>
    <row r="59" spans="1:8">
      <c r="A59" s="83"/>
      <c r="B59" s="53"/>
      <c r="C59" s="53"/>
      <c r="D59" s="53"/>
      <c r="E59" s="56"/>
      <c r="F59" s="99"/>
      <c r="G59" s="106"/>
      <c r="H59" s="94"/>
    </row>
    <row r="60" spans="1:8">
      <c r="A60" s="79" t="s">
        <v>85</v>
      </c>
      <c r="B60" s="53"/>
      <c r="C60" s="53"/>
      <c r="D60" s="53"/>
      <c r="E60" s="56"/>
      <c r="F60" s="99"/>
      <c r="H60" s="175"/>
    </row>
    <row r="61" spans="1:8">
      <c r="A61" s="83" t="s">
        <v>86</v>
      </c>
      <c r="B61" s="53">
        <v>549.38</v>
      </c>
      <c r="C61" s="53">
        <v>486</v>
      </c>
      <c r="D61" s="53">
        <v>63.38</v>
      </c>
      <c r="E61" s="56">
        <v>500</v>
      </c>
      <c r="F61" s="99"/>
    </row>
    <row r="62" spans="1:8">
      <c r="A62" s="83" t="s">
        <v>87</v>
      </c>
      <c r="B62" s="53"/>
      <c r="C62" s="53"/>
      <c r="D62" s="53"/>
      <c r="E62" s="56">
        <v>10</v>
      </c>
      <c r="F62" s="99"/>
    </row>
    <row r="63" spans="1:8">
      <c r="A63" s="83" t="s">
        <v>88</v>
      </c>
      <c r="B63" s="53">
        <v>177</v>
      </c>
      <c r="C63" s="53">
        <v>177</v>
      </c>
      <c r="D63" s="53"/>
      <c r="E63" s="56">
        <v>180</v>
      </c>
      <c r="F63" s="99"/>
    </row>
    <row r="64" spans="1:8">
      <c r="A64" s="83" t="s">
        <v>89</v>
      </c>
      <c r="B64" s="53">
        <v>40</v>
      </c>
      <c r="C64" s="53">
        <v>40</v>
      </c>
      <c r="D64" s="53"/>
      <c r="E64" s="56">
        <v>50</v>
      </c>
      <c r="F64" s="99"/>
    </row>
    <row r="65" spans="1:8">
      <c r="A65" s="83"/>
      <c r="B65" s="53"/>
      <c r="C65" s="53"/>
      <c r="D65" s="53"/>
      <c r="E65" s="56"/>
      <c r="F65" s="99"/>
    </row>
    <row r="66" spans="1:8">
      <c r="A66" s="79" t="s">
        <v>90</v>
      </c>
      <c r="B66" s="53"/>
      <c r="C66" s="53"/>
      <c r="D66" s="53"/>
      <c r="E66" s="56"/>
      <c r="F66" s="99"/>
      <c r="H66" s="105"/>
    </row>
    <row r="67" spans="1:8">
      <c r="A67" s="83" t="s">
        <v>91</v>
      </c>
      <c r="B67" s="53">
        <v>350</v>
      </c>
      <c r="C67" s="53">
        <v>350</v>
      </c>
      <c r="D67" s="53"/>
      <c r="E67" s="56">
        <v>350</v>
      </c>
      <c r="F67" s="99"/>
    </row>
    <row r="68" spans="1:8">
      <c r="A68" s="83" t="s">
        <v>92</v>
      </c>
      <c r="B68" s="53">
        <v>350</v>
      </c>
      <c r="C68" s="53">
        <v>350</v>
      </c>
      <c r="D68" s="53"/>
      <c r="E68" s="56">
        <v>350</v>
      </c>
      <c r="F68" s="99"/>
    </row>
    <row r="69" spans="1:8">
      <c r="A69" s="83" t="s">
        <v>93</v>
      </c>
      <c r="B69" s="53">
        <v>350</v>
      </c>
      <c r="C69" s="53">
        <v>350</v>
      </c>
      <c r="D69" s="53"/>
      <c r="E69" s="56">
        <v>350</v>
      </c>
      <c r="F69" s="99"/>
    </row>
    <row r="70" spans="1:8">
      <c r="A70" s="83" t="s">
        <v>94</v>
      </c>
      <c r="B70" s="53">
        <v>350</v>
      </c>
      <c r="C70" s="53">
        <v>350</v>
      </c>
      <c r="D70" s="53"/>
      <c r="E70" s="56">
        <v>350</v>
      </c>
      <c r="F70" s="99"/>
    </row>
    <row r="71" spans="1:8">
      <c r="A71" s="83" t="s">
        <v>95</v>
      </c>
      <c r="B71" s="53">
        <v>350</v>
      </c>
      <c r="C71" s="53">
        <v>350</v>
      </c>
      <c r="D71" s="53"/>
      <c r="E71" s="56">
        <v>350</v>
      </c>
      <c r="F71" s="99"/>
    </row>
    <row r="72" spans="1:8">
      <c r="A72" s="83" t="s">
        <v>96</v>
      </c>
      <c r="B72" s="53">
        <v>350</v>
      </c>
      <c r="C72" s="53">
        <v>350</v>
      </c>
      <c r="D72" s="53"/>
      <c r="E72" s="56">
        <v>350</v>
      </c>
      <c r="F72" s="99"/>
    </row>
    <row r="73" spans="1:8">
      <c r="A73" s="83" t="s">
        <v>97</v>
      </c>
      <c r="B73" s="53">
        <v>350</v>
      </c>
      <c r="C73" s="53">
        <v>350</v>
      </c>
      <c r="D73" s="53"/>
      <c r="E73" s="56">
        <v>350</v>
      </c>
      <c r="F73" s="99"/>
    </row>
    <row r="74" spans="1:8">
      <c r="A74" s="83" t="s">
        <v>98</v>
      </c>
      <c r="B74" s="53">
        <v>19.989999999999998</v>
      </c>
      <c r="C74" s="53">
        <v>19.989999999999998</v>
      </c>
      <c r="D74" s="53"/>
      <c r="E74" s="56">
        <v>30</v>
      </c>
      <c r="F74" s="99"/>
    </row>
    <row r="75" spans="1:8">
      <c r="A75" s="83" t="s">
        <v>185</v>
      </c>
      <c r="B75" s="53">
        <v>200</v>
      </c>
      <c r="C75" s="53">
        <v>200</v>
      </c>
      <c r="D75" s="53"/>
      <c r="E75" s="56">
        <v>200</v>
      </c>
      <c r="F75" s="99"/>
    </row>
    <row r="76" spans="1:8">
      <c r="A76" s="83" t="s">
        <v>99</v>
      </c>
      <c r="B76" s="53">
        <v>850</v>
      </c>
      <c r="C76" s="53">
        <v>850</v>
      </c>
      <c r="D76" s="53"/>
      <c r="E76" s="56">
        <v>850</v>
      </c>
      <c r="F76" s="99"/>
    </row>
    <row r="77" spans="1:8">
      <c r="A77" s="83" t="s">
        <v>100</v>
      </c>
      <c r="B77" s="53">
        <v>350</v>
      </c>
      <c r="C77" s="53">
        <v>350</v>
      </c>
      <c r="D77" s="53"/>
      <c r="E77" s="56">
        <v>350</v>
      </c>
      <c r="F77" s="99"/>
    </row>
    <row r="78" spans="1:8">
      <c r="A78" s="83" t="s">
        <v>101</v>
      </c>
      <c r="B78" s="53">
        <v>123.25</v>
      </c>
      <c r="C78" s="53">
        <v>123.25</v>
      </c>
      <c r="D78" s="53"/>
      <c r="E78" s="56">
        <v>120</v>
      </c>
      <c r="F78" s="99"/>
    </row>
    <row r="79" spans="1:8">
      <c r="A79" s="83" t="s">
        <v>102</v>
      </c>
      <c r="B79" s="53">
        <v>31.5</v>
      </c>
      <c r="C79" s="53">
        <v>31.5</v>
      </c>
      <c r="D79" s="53"/>
      <c r="E79" s="56">
        <v>150</v>
      </c>
      <c r="F79" s="99"/>
    </row>
    <row r="80" spans="1:8">
      <c r="A80" s="83"/>
      <c r="B80" s="53"/>
      <c r="C80" s="53"/>
      <c r="D80" s="53"/>
      <c r="E80" s="56"/>
      <c r="F80" s="99"/>
    </row>
    <row r="81" spans="1:6">
      <c r="A81" s="79" t="s">
        <v>103</v>
      </c>
      <c r="B81" s="53"/>
      <c r="C81" s="53"/>
      <c r="D81" s="53"/>
      <c r="E81" s="56"/>
      <c r="F81" s="99"/>
    </row>
    <row r="82" spans="1:6">
      <c r="A82" s="83" t="s">
        <v>104</v>
      </c>
      <c r="B82" s="53"/>
      <c r="C82" s="53"/>
      <c r="D82" s="53"/>
      <c r="E82" s="56">
        <v>350</v>
      </c>
      <c r="F82" s="99"/>
    </row>
    <row r="83" spans="1:6">
      <c r="A83" s="83" t="s">
        <v>105</v>
      </c>
      <c r="B83" s="53">
        <v>161.26</v>
      </c>
      <c r="C83" s="53">
        <v>134.38</v>
      </c>
      <c r="D83" s="53">
        <v>26.88</v>
      </c>
      <c r="E83" s="56">
        <v>175</v>
      </c>
      <c r="F83" s="99"/>
    </row>
    <row r="84" spans="1:6">
      <c r="A84" s="83" t="s">
        <v>106</v>
      </c>
      <c r="B84" s="53">
        <v>216</v>
      </c>
      <c r="C84" s="53">
        <v>180</v>
      </c>
      <c r="D84" s="53">
        <v>36</v>
      </c>
      <c r="E84" s="56">
        <v>180</v>
      </c>
      <c r="F84" s="99"/>
    </row>
    <row r="85" spans="1:6">
      <c r="A85" s="83" t="s">
        <v>107</v>
      </c>
      <c r="B85" s="53">
        <v>143.9</v>
      </c>
      <c r="C85" s="53">
        <v>119.9</v>
      </c>
      <c r="D85" s="53">
        <v>24</v>
      </c>
      <c r="E85" s="56">
        <v>175</v>
      </c>
      <c r="F85" s="99"/>
    </row>
    <row r="86" spans="1:6">
      <c r="A86" s="83" t="s">
        <v>108</v>
      </c>
      <c r="B86" s="53">
        <v>250</v>
      </c>
      <c r="C86" s="53">
        <v>250</v>
      </c>
      <c r="D86" s="53"/>
      <c r="E86" s="56">
        <v>500</v>
      </c>
      <c r="F86" s="99"/>
    </row>
    <row r="87" spans="1:6">
      <c r="A87" s="83" t="s">
        <v>109</v>
      </c>
      <c r="B87" s="53"/>
      <c r="C87" s="53"/>
      <c r="D87" s="53"/>
      <c r="E87" s="56"/>
      <c r="F87" s="99"/>
    </row>
    <row r="88" spans="1:6">
      <c r="A88" s="83" t="s">
        <v>110</v>
      </c>
      <c r="B88" s="53">
        <v>96</v>
      </c>
      <c r="C88" s="53">
        <v>80</v>
      </c>
      <c r="D88" s="53">
        <v>16</v>
      </c>
      <c r="E88" s="56">
        <v>80</v>
      </c>
      <c r="F88" s="99"/>
    </row>
    <row r="89" spans="1:6">
      <c r="A89" s="83"/>
      <c r="B89" s="53"/>
      <c r="C89" s="53"/>
      <c r="D89" s="53"/>
      <c r="E89" s="56"/>
      <c r="F89" s="99"/>
    </row>
    <row r="90" spans="1:6">
      <c r="A90" s="79" t="s">
        <v>111</v>
      </c>
      <c r="B90" s="53"/>
      <c r="C90" s="53"/>
      <c r="D90" s="53"/>
      <c r="E90" s="56"/>
      <c r="F90" s="99"/>
    </row>
    <row r="91" spans="1:6">
      <c r="A91" s="83" t="s">
        <v>112</v>
      </c>
      <c r="B91" s="53">
        <v>974.4</v>
      </c>
      <c r="C91" s="53">
        <v>812</v>
      </c>
      <c r="D91" s="53">
        <v>162.4</v>
      </c>
      <c r="E91" s="56">
        <v>500</v>
      </c>
      <c r="F91" s="99"/>
    </row>
    <row r="92" spans="1:6">
      <c r="A92" s="83" t="s">
        <v>113</v>
      </c>
      <c r="B92" s="53"/>
      <c r="C92" s="53"/>
      <c r="D92" s="53"/>
      <c r="E92" s="56">
        <v>350</v>
      </c>
      <c r="F92" s="99"/>
    </row>
    <row r="93" spans="1:6">
      <c r="A93" s="83" t="s">
        <v>114</v>
      </c>
      <c r="B93" s="53">
        <v>4500</v>
      </c>
      <c r="C93" s="53">
        <v>4500</v>
      </c>
      <c r="D93" s="53"/>
      <c r="E93" s="56">
        <v>4500</v>
      </c>
      <c r="F93" s="99"/>
    </row>
    <row r="94" spans="1:6">
      <c r="A94" s="83" t="s">
        <v>115</v>
      </c>
      <c r="B94" s="53"/>
      <c r="C94" s="53"/>
      <c r="D94" s="53"/>
      <c r="E94" s="56">
        <v>200</v>
      </c>
      <c r="F94" s="99"/>
    </row>
    <row r="95" spans="1:6">
      <c r="A95" s="83" t="s">
        <v>116</v>
      </c>
      <c r="B95" s="53"/>
      <c r="C95" s="53"/>
      <c r="D95" s="53"/>
      <c r="E95" s="56">
        <v>300</v>
      </c>
      <c r="F95" s="99"/>
    </row>
    <row r="96" spans="1:6">
      <c r="A96" s="83" t="s">
        <v>189</v>
      </c>
      <c r="B96" s="53">
        <v>242.99</v>
      </c>
      <c r="C96" s="53">
        <v>242.99</v>
      </c>
      <c r="D96" s="53"/>
      <c r="E96" s="56">
        <v>500</v>
      </c>
      <c r="F96" s="99"/>
    </row>
    <row r="97" spans="1:6">
      <c r="A97" s="83" t="s">
        <v>117</v>
      </c>
      <c r="B97" s="53">
        <v>397.56</v>
      </c>
      <c r="C97" s="53">
        <v>331.3</v>
      </c>
      <c r="D97" s="53">
        <v>66.260000000000005</v>
      </c>
      <c r="E97" s="56">
        <v>500</v>
      </c>
      <c r="F97" s="99"/>
    </row>
    <row r="98" spans="1:6">
      <c r="A98" s="83" t="s">
        <v>118</v>
      </c>
      <c r="B98" s="53"/>
      <c r="C98" s="53"/>
      <c r="D98" s="53"/>
      <c r="E98" s="56">
        <v>500</v>
      </c>
      <c r="F98" s="99"/>
    </row>
    <row r="99" spans="1:6">
      <c r="A99" s="83" t="s">
        <v>119</v>
      </c>
      <c r="B99" s="53"/>
      <c r="C99" s="53"/>
      <c r="D99" s="53"/>
      <c r="E99" s="56">
        <v>500</v>
      </c>
      <c r="F99" s="99"/>
    </row>
    <row r="100" spans="1:6">
      <c r="A100" s="83" t="s">
        <v>120</v>
      </c>
      <c r="B100" s="53"/>
      <c r="C100" s="53"/>
      <c r="D100" s="53"/>
      <c r="E100" s="56">
        <v>100</v>
      </c>
      <c r="F100" s="99"/>
    </row>
    <row r="101" spans="1:6">
      <c r="A101" s="83"/>
      <c r="B101" s="53"/>
      <c r="C101" s="53"/>
      <c r="D101" s="53"/>
      <c r="E101" s="56"/>
      <c r="F101" s="99"/>
    </row>
    <row r="102" spans="1:6">
      <c r="A102" s="79" t="s">
        <v>121</v>
      </c>
      <c r="B102" s="53"/>
      <c r="C102" s="53"/>
      <c r="D102" s="53"/>
      <c r="E102" s="56"/>
      <c r="F102" s="99"/>
    </row>
    <row r="103" spans="1:6">
      <c r="A103" s="83" t="s">
        <v>122</v>
      </c>
      <c r="B103" s="53"/>
      <c r="C103" s="53"/>
      <c r="D103" s="53"/>
      <c r="E103" s="56">
        <v>300</v>
      </c>
      <c r="F103" s="99"/>
    </row>
    <row r="104" spans="1:6">
      <c r="A104" s="83"/>
      <c r="B104" s="53"/>
      <c r="C104" s="53"/>
      <c r="D104" s="53"/>
      <c r="E104" s="56"/>
      <c r="F104" s="99"/>
    </row>
    <row r="105" spans="1:6">
      <c r="A105" s="83"/>
      <c r="B105" s="53"/>
      <c r="C105" s="53"/>
      <c r="D105" s="53"/>
      <c r="E105" s="56"/>
      <c r="F105" s="99"/>
    </row>
    <row r="106" spans="1:6">
      <c r="A106" s="79" t="s">
        <v>123</v>
      </c>
      <c r="B106" s="53"/>
      <c r="C106" s="53"/>
      <c r="D106" s="53"/>
      <c r="E106" s="56"/>
      <c r="F106" s="99"/>
    </row>
    <row r="107" spans="1:6">
      <c r="A107" s="83" t="s">
        <v>124</v>
      </c>
      <c r="B107" s="53"/>
      <c r="C107" s="53"/>
      <c r="D107" s="53"/>
      <c r="E107" s="56">
        <v>500</v>
      </c>
      <c r="F107" s="99"/>
    </row>
    <row r="108" spans="1:6">
      <c r="A108" s="83" t="s">
        <v>125</v>
      </c>
      <c r="B108" s="53">
        <v>121.51</v>
      </c>
      <c r="C108" s="53">
        <v>121.51</v>
      </c>
      <c r="D108" s="53"/>
      <c r="E108" s="56"/>
      <c r="F108" s="99"/>
    </row>
    <row r="109" spans="1:6">
      <c r="A109" s="83" t="s">
        <v>359</v>
      </c>
      <c r="B109" s="53">
        <v>330.05</v>
      </c>
      <c r="C109" s="53">
        <v>330.05</v>
      </c>
      <c r="D109" s="53"/>
      <c r="E109" s="56"/>
      <c r="F109" s="99"/>
    </row>
    <row r="110" spans="1:6">
      <c r="A110" s="83" t="s">
        <v>126</v>
      </c>
      <c r="B110" s="53"/>
      <c r="C110" s="53"/>
      <c r="D110" s="53"/>
      <c r="E110" s="56"/>
      <c r="F110" s="99"/>
    </row>
    <row r="111" spans="1:6">
      <c r="A111" s="83" t="s">
        <v>127</v>
      </c>
      <c r="B111" s="53"/>
      <c r="C111" s="53"/>
      <c r="D111" s="53"/>
      <c r="E111" s="56"/>
      <c r="F111" s="99"/>
    </row>
    <row r="112" spans="1:6">
      <c r="A112" s="83" t="s">
        <v>128</v>
      </c>
      <c r="B112" s="53"/>
      <c r="C112" s="53"/>
      <c r="D112" s="53"/>
      <c r="E112" s="56"/>
      <c r="F112" s="99"/>
    </row>
    <row r="113" spans="1:6">
      <c r="A113" s="83" t="s">
        <v>129</v>
      </c>
      <c r="B113" s="53">
        <v>89.7</v>
      </c>
      <c r="C113" s="53">
        <v>75.3</v>
      </c>
      <c r="D113" s="53">
        <v>14.4</v>
      </c>
      <c r="E113" s="56">
        <v>100</v>
      </c>
      <c r="F113" s="99"/>
    </row>
    <row r="114" spans="1:6">
      <c r="A114" s="83" t="s">
        <v>186</v>
      </c>
      <c r="B114" s="53">
        <v>216.55</v>
      </c>
      <c r="C114" s="53">
        <v>216.55</v>
      </c>
      <c r="D114" s="53"/>
      <c r="E114" s="56"/>
      <c r="F114" s="99"/>
    </row>
    <row r="115" spans="1:6">
      <c r="A115" s="83" t="s">
        <v>130</v>
      </c>
      <c r="B115" s="53"/>
      <c r="C115" s="53"/>
      <c r="D115" s="53"/>
      <c r="E115" s="56"/>
      <c r="F115" s="99"/>
    </row>
    <row r="116" spans="1:6">
      <c r="A116" s="83" t="s">
        <v>15</v>
      </c>
      <c r="B116" s="53">
        <v>591.59</v>
      </c>
      <c r="C116" s="53">
        <v>503.59</v>
      </c>
      <c r="D116" s="53">
        <v>88</v>
      </c>
      <c r="E116" s="56"/>
      <c r="F116" s="99"/>
    </row>
    <row r="117" spans="1:6">
      <c r="A117" s="83" t="s">
        <v>131</v>
      </c>
      <c r="B117" s="53"/>
      <c r="C117" s="53"/>
      <c r="D117" s="53"/>
      <c r="E117" s="56"/>
      <c r="F117" s="99"/>
    </row>
    <row r="118" spans="1:6">
      <c r="A118" s="83" t="s">
        <v>132</v>
      </c>
      <c r="B118" s="53"/>
      <c r="C118" s="53"/>
      <c r="D118" s="53"/>
      <c r="E118" s="56">
        <v>550</v>
      </c>
      <c r="F118" s="99"/>
    </row>
    <row r="119" spans="1:6">
      <c r="A119" s="83" t="s">
        <v>133</v>
      </c>
      <c r="B119" s="53"/>
      <c r="C119" s="53"/>
      <c r="D119" s="53"/>
      <c r="E119" s="56">
        <v>50</v>
      </c>
      <c r="F119" s="99"/>
    </row>
    <row r="120" spans="1:6">
      <c r="A120" s="83" t="s">
        <v>134</v>
      </c>
      <c r="B120" s="53"/>
      <c r="C120" s="53"/>
      <c r="D120" s="53"/>
      <c r="E120" s="56">
        <v>150</v>
      </c>
      <c r="F120" s="99"/>
    </row>
    <row r="121" spans="1:6">
      <c r="A121" s="83" t="s">
        <v>135</v>
      </c>
      <c r="B121" s="53"/>
      <c r="C121" s="53"/>
      <c r="D121" s="53"/>
      <c r="E121" s="56">
        <v>1000</v>
      </c>
      <c r="F121" s="99"/>
    </row>
    <row r="122" spans="1:6">
      <c r="A122" s="83" t="s">
        <v>230</v>
      </c>
      <c r="B122" s="53">
        <v>2804.88</v>
      </c>
      <c r="C122" s="53">
        <v>2340.1799999999998</v>
      </c>
      <c r="D122" s="53">
        <v>464.7</v>
      </c>
      <c r="E122" s="56"/>
      <c r="F122" s="99"/>
    </row>
    <row r="123" spans="1:6">
      <c r="A123" s="83" t="s">
        <v>136</v>
      </c>
      <c r="B123" s="53"/>
      <c r="C123" s="53"/>
      <c r="D123" s="53"/>
      <c r="E123" s="56"/>
      <c r="F123" s="99"/>
    </row>
    <row r="124" spans="1:6">
      <c r="A124" s="83" t="s">
        <v>284</v>
      </c>
      <c r="B124" s="53">
        <v>1800</v>
      </c>
      <c r="C124" s="53">
        <v>1500</v>
      </c>
      <c r="D124" s="53">
        <v>300</v>
      </c>
      <c r="E124" s="56"/>
      <c r="F124" s="99"/>
    </row>
    <row r="125" spans="1:6">
      <c r="A125" s="83" t="s">
        <v>137</v>
      </c>
      <c r="B125" s="53">
        <v>682.52</v>
      </c>
      <c r="C125" s="53">
        <v>659.27</v>
      </c>
      <c r="D125" s="53">
        <v>23.25</v>
      </c>
      <c r="E125" s="56">
        <v>600</v>
      </c>
      <c r="F125" s="99"/>
    </row>
    <row r="126" spans="1:6">
      <c r="A126" s="83" t="s">
        <v>285</v>
      </c>
      <c r="B126" s="53">
        <v>7860.68</v>
      </c>
      <c r="C126" s="53">
        <v>6550.57</v>
      </c>
      <c r="D126" s="53">
        <v>1310.1099999999999</v>
      </c>
      <c r="E126" s="56"/>
      <c r="F126" s="99"/>
    </row>
    <row r="127" spans="1:6">
      <c r="A127" s="83" t="s">
        <v>286</v>
      </c>
      <c r="B127" s="53"/>
      <c r="C127" s="53"/>
      <c r="D127" s="53"/>
      <c r="E127" s="56"/>
      <c r="F127" s="99"/>
    </row>
    <row r="128" spans="1:6">
      <c r="A128" s="83" t="s">
        <v>138</v>
      </c>
      <c r="B128" s="53"/>
      <c r="C128" s="53"/>
      <c r="D128" s="53"/>
      <c r="E128" s="56">
        <v>250</v>
      </c>
      <c r="F128" s="99"/>
    </row>
    <row r="129" spans="1:6">
      <c r="A129" s="83" t="s">
        <v>139</v>
      </c>
      <c r="B129" s="53"/>
      <c r="C129" s="53"/>
      <c r="D129" s="53"/>
      <c r="E129" s="56"/>
      <c r="F129" s="99"/>
    </row>
    <row r="130" spans="1:6">
      <c r="A130" s="83" t="s">
        <v>287</v>
      </c>
      <c r="B130" s="53">
        <v>547.72</v>
      </c>
      <c r="C130" s="53">
        <v>547.72</v>
      </c>
      <c r="D130" s="53"/>
      <c r="E130" s="56"/>
      <c r="F130" s="99"/>
    </row>
    <row r="131" spans="1:6">
      <c r="A131" s="83" t="s">
        <v>188</v>
      </c>
      <c r="B131" s="53">
        <v>500</v>
      </c>
      <c r="C131" s="53">
        <v>500</v>
      </c>
      <c r="D131" s="53"/>
      <c r="E131" s="56"/>
      <c r="F131" s="99"/>
    </row>
    <row r="132" spans="1:6">
      <c r="A132" s="83" t="s">
        <v>140</v>
      </c>
      <c r="B132" s="53"/>
      <c r="C132" s="53"/>
      <c r="D132" s="53"/>
      <c r="E132" s="56"/>
      <c r="F132" s="99"/>
    </row>
    <row r="133" spans="1:6">
      <c r="A133" s="83" t="s">
        <v>141</v>
      </c>
      <c r="B133" s="53"/>
      <c r="C133" s="53"/>
      <c r="D133" s="53"/>
      <c r="E133" s="56">
        <v>100</v>
      </c>
      <c r="F133" s="99"/>
    </row>
    <row r="134" spans="1:6">
      <c r="A134" s="83" t="s">
        <v>142</v>
      </c>
      <c r="B134" s="53"/>
      <c r="C134" s="53"/>
      <c r="D134" s="53"/>
      <c r="E134" s="56">
        <v>100</v>
      </c>
      <c r="F134" s="99"/>
    </row>
    <row r="135" spans="1:6">
      <c r="A135" s="83" t="s">
        <v>325</v>
      </c>
      <c r="B135" s="53">
        <v>198</v>
      </c>
      <c r="C135" s="53">
        <v>198</v>
      </c>
      <c r="D135" s="53"/>
      <c r="E135" s="60"/>
      <c r="F135" s="99"/>
    </row>
    <row r="136" spans="1:6">
      <c r="A136" s="83" t="s">
        <v>187</v>
      </c>
      <c r="B136" s="53"/>
      <c r="C136" s="53"/>
      <c r="D136" s="53"/>
      <c r="F136" s="99"/>
    </row>
    <row r="137" spans="1:6">
      <c r="B137" s="103">
        <f>SUM(B37:B135)</f>
        <v>41563.050000000003</v>
      </c>
      <c r="C137" s="103">
        <f>SUM(C39:C135)</f>
        <v>38913.670000000006</v>
      </c>
      <c r="D137" s="103">
        <f>SUM(D39:D135)</f>
        <v>2649.38</v>
      </c>
      <c r="E137" s="103">
        <f t="shared" ref="E137" si="0">SUM(E39:E135)</f>
        <v>36245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89E41-A7BC-4097-A8C7-5F3ACCD149A1}">
  <dimension ref="A1:D49"/>
  <sheetViews>
    <sheetView topLeftCell="A30" workbookViewId="0">
      <selection activeCell="B44" sqref="B44"/>
    </sheetView>
  </sheetViews>
  <sheetFormatPr defaultRowHeight="15"/>
  <cols>
    <col min="1" max="1" width="48.28515625" customWidth="1"/>
    <col min="2" max="2" width="13.5703125" customWidth="1"/>
    <col min="3" max="3" width="25" customWidth="1"/>
    <col min="4" max="4" width="10.140625" bestFit="1" customWidth="1"/>
  </cols>
  <sheetData>
    <row r="1" spans="1:3">
      <c r="A1" s="1" t="s">
        <v>54</v>
      </c>
      <c r="B1" s="2"/>
    </row>
    <row r="2" spans="1:3">
      <c r="A2" s="3">
        <v>44958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180" t="s">
        <v>370</v>
      </c>
      <c r="B4" s="181">
        <v>500</v>
      </c>
      <c r="C4" s="7" t="s">
        <v>369</v>
      </c>
    </row>
    <row r="5" spans="1:3">
      <c r="A5" s="111"/>
      <c r="B5" s="182">
        <f>SUM(B4:B4)</f>
        <v>500</v>
      </c>
      <c r="C5" s="7"/>
    </row>
    <row r="6" spans="1:3">
      <c r="A6" s="134"/>
      <c r="B6" s="138"/>
      <c r="C6" s="135"/>
    </row>
    <row r="7" spans="1:3">
      <c r="A7" s="45" t="s">
        <v>4</v>
      </c>
      <c r="B7" s="136"/>
      <c r="C7" s="9"/>
    </row>
    <row r="8" spans="1:3">
      <c r="A8" s="9" t="s">
        <v>380</v>
      </c>
      <c r="B8" s="136">
        <v>34.99</v>
      </c>
      <c r="C8" s="9" t="s">
        <v>381</v>
      </c>
    </row>
    <row r="9" spans="1:3">
      <c r="A9" s="9" t="s">
        <v>384</v>
      </c>
      <c r="B9" s="136">
        <v>250</v>
      </c>
      <c r="C9" s="9" t="s">
        <v>8</v>
      </c>
    </row>
    <row r="10" spans="1:3">
      <c r="A10" s="9" t="s">
        <v>383</v>
      </c>
      <c r="B10" s="139">
        <v>100</v>
      </c>
      <c r="C10" s="9" t="s">
        <v>8</v>
      </c>
    </row>
    <row r="11" spans="1:3">
      <c r="A11" s="9" t="s">
        <v>5</v>
      </c>
      <c r="B11" s="139">
        <v>1148.72</v>
      </c>
      <c r="C11" s="9" t="s">
        <v>3</v>
      </c>
    </row>
    <row r="12" spans="1:3">
      <c r="A12" s="9" t="s">
        <v>378</v>
      </c>
      <c r="B12" s="139">
        <v>9</v>
      </c>
      <c r="C12" s="9" t="s">
        <v>3</v>
      </c>
    </row>
    <row r="13" spans="1:3">
      <c r="A13" s="9" t="s">
        <v>379</v>
      </c>
      <c r="B13" s="139">
        <v>199.47</v>
      </c>
      <c r="C13" s="9" t="s">
        <v>3</v>
      </c>
    </row>
    <row r="14" spans="1:3">
      <c r="A14" s="9" t="s">
        <v>7</v>
      </c>
      <c r="B14" s="139">
        <v>35</v>
      </c>
      <c r="C14" s="9" t="s">
        <v>8</v>
      </c>
    </row>
    <row r="15" spans="1:3">
      <c r="A15" s="9" t="s">
        <v>382</v>
      </c>
      <c r="B15" s="139">
        <v>39.08</v>
      </c>
      <c r="C15" s="7" t="s">
        <v>364</v>
      </c>
    </row>
    <row r="16" spans="1:3">
      <c r="A16" s="9" t="s">
        <v>385</v>
      </c>
      <c r="B16" s="139">
        <v>14.39</v>
      </c>
      <c r="C16" s="7" t="s">
        <v>3</v>
      </c>
    </row>
    <row r="17" spans="1:4" ht="15.75" thickBot="1">
      <c r="A17" s="34"/>
      <c r="B17" s="144">
        <f>SUM(B8:B16)</f>
        <v>1830.65</v>
      </c>
      <c r="C17" s="7"/>
    </row>
    <row r="18" spans="1:4" ht="15.75" thickBot="1">
      <c r="A18" s="177" t="s">
        <v>374</v>
      </c>
      <c r="B18" s="227"/>
      <c r="C18" s="22"/>
    </row>
    <row r="19" spans="1:4" ht="15.75" thickBot="1">
      <c r="A19" s="148" t="s">
        <v>10</v>
      </c>
      <c r="B19" s="226">
        <v>28036.93</v>
      </c>
      <c r="C19" s="22"/>
    </row>
    <row r="20" spans="1:4" ht="15.75" thickBot="1">
      <c r="A20" s="149" t="s">
        <v>11</v>
      </c>
      <c r="B20" s="226">
        <v>2213.9</v>
      </c>
      <c r="C20" s="22"/>
    </row>
    <row r="21" spans="1:4" ht="15.75" thickBot="1">
      <c r="A21" s="24" t="s">
        <v>12</v>
      </c>
      <c r="B21" s="25">
        <f>SUM(B19:B20)</f>
        <v>30250.83</v>
      </c>
      <c r="C21" s="22"/>
    </row>
    <row r="22" spans="1:4" ht="15.75" thickBot="1">
      <c r="A22" s="26" t="s">
        <v>50</v>
      </c>
      <c r="C22" s="22"/>
    </row>
    <row r="23" spans="1:4" ht="15.75" thickBot="1">
      <c r="A23" s="27" t="s">
        <v>13</v>
      </c>
      <c r="B23" s="28">
        <v>78641.66</v>
      </c>
      <c r="C23" s="22"/>
    </row>
    <row r="24" spans="1:4" ht="15.75" thickBot="1">
      <c r="A24" s="29"/>
      <c r="B24" s="157"/>
      <c r="C24" s="31"/>
    </row>
    <row r="25" spans="1:4">
      <c r="A25" s="30" t="s">
        <v>14</v>
      </c>
      <c r="B25" s="176"/>
      <c r="C25" s="31"/>
    </row>
    <row r="26" spans="1:4">
      <c r="A26" s="163" t="s">
        <v>15</v>
      </c>
      <c r="B26" s="158">
        <v>1254.26</v>
      </c>
      <c r="C26" s="31"/>
    </row>
    <row r="27" spans="1:4">
      <c r="A27" s="164" t="s">
        <v>16</v>
      </c>
      <c r="B27" s="44">
        <v>12482.69</v>
      </c>
      <c r="C27" s="31"/>
    </row>
    <row r="28" spans="1:4">
      <c r="A28" s="164" t="s">
        <v>17</v>
      </c>
      <c r="B28" s="44">
        <v>10265.98</v>
      </c>
      <c r="C28" s="31"/>
    </row>
    <row r="29" spans="1:4">
      <c r="A29" s="163" t="s">
        <v>18</v>
      </c>
      <c r="B29" s="159">
        <v>1000</v>
      </c>
      <c r="C29" s="37"/>
    </row>
    <row r="30" spans="1:4">
      <c r="A30" s="164" t="s">
        <v>254</v>
      </c>
      <c r="B30" s="160">
        <v>533.09</v>
      </c>
      <c r="C30" s="37"/>
      <c r="D30" s="2"/>
    </row>
    <row r="31" spans="1:4">
      <c r="A31" s="163" t="s">
        <v>244</v>
      </c>
      <c r="B31" s="161">
        <v>865.33</v>
      </c>
      <c r="C31" s="37"/>
      <c r="D31" s="189"/>
    </row>
    <row r="32" spans="1:4">
      <c r="A32" s="163" t="s">
        <v>22</v>
      </c>
      <c r="B32" s="160">
        <v>0</v>
      </c>
      <c r="C32" s="37"/>
      <c r="D32" s="189"/>
    </row>
    <row r="33" spans="1:4">
      <c r="A33" s="163" t="s">
        <v>242</v>
      </c>
      <c r="B33" s="160">
        <v>54.72</v>
      </c>
      <c r="C33" s="37"/>
    </row>
    <row r="34" spans="1:4">
      <c r="A34" s="163" t="s">
        <v>243</v>
      </c>
      <c r="B34" s="160">
        <v>6.08</v>
      </c>
      <c r="C34" s="37"/>
      <c r="D34" s="2"/>
    </row>
    <row r="35" spans="1:4">
      <c r="A35" s="163" t="s">
        <v>245</v>
      </c>
      <c r="B35" s="160">
        <v>400</v>
      </c>
      <c r="C35" s="37"/>
    </row>
    <row r="36" spans="1:4">
      <c r="A36" s="163" t="s">
        <v>292</v>
      </c>
      <c r="B36" s="160">
        <v>552.28</v>
      </c>
      <c r="C36" s="37"/>
      <c r="D36" s="2"/>
    </row>
    <row r="37" spans="1:4">
      <c r="A37" s="163" t="s">
        <v>46</v>
      </c>
      <c r="B37" s="160">
        <v>141.08000000000001</v>
      </c>
      <c r="C37" s="37"/>
    </row>
    <row r="38" spans="1:4">
      <c r="A38" s="163" t="s">
        <v>332</v>
      </c>
      <c r="B38" s="160">
        <v>1000</v>
      </c>
      <c r="C38" s="37"/>
    </row>
    <row r="39" spans="1:4">
      <c r="A39" s="163" t="s">
        <v>52</v>
      </c>
      <c r="B39" s="160">
        <v>115.45</v>
      </c>
      <c r="C39" s="37"/>
    </row>
    <row r="40" spans="1:4">
      <c r="A40" s="163" t="s">
        <v>227</v>
      </c>
      <c r="B40" s="161">
        <v>2416.1799999999998</v>
      </c>
      <c r="C40" s="37"/>
    </row>
    <row r="41" spans="1:4">
      <c r="A41" s="163" t="s">
        <v>272</v>
      </c>
      <c r="B41" s="160">
        <v>0</v>
      </c>
      <c r="C41" s="37"/>
    </row>
    <row r="42" spans="1:4">
      <c r="A42" s="163" t="s">
        <v>273</v>
      </c>
      <c r="B42" s="184">
        <v>660</v>
      </c>
      <c r="C42" s="37"/>
      <c r="D42" s="2"/>
    </row>
    <row r="43" spans="1:4" ht="15.75" thickBot="1">
      <c r="A43" s="34" t="s">
        <v>359</v>
      </c>
      <c r="B43" s="183">
        <v>642.91</v>
      </c>
      <c r="C43" s="37"/>
    </row>
    <row r="44" spans="1:4" ht="15.75" thickBot="1">
      <c r="A44" s="39" t="s">
        <v>25</v>
      </c>
      <c r="B44" s="153">
        <v>25827.03</v>
      </c>
      <c r="C44" s="37"/>
    </row>
    <row r="45" spans="1:4">
      <c r="A45" s="1" t="s">
        <v>340</v>
      </c>
      <c r="B45" s="13"/>
    </row>
    <row r="46" spans="1:4" ht="15.75" thickBot="1">
      <c r="A46" s="1" t="s">
        <v>368</v>
      </c>
      <c r="B46" s="13"/>
    </row>
    <row r="47" spans="1:4">
      <c r="A47" s="115" t="s">
        <v>27</v>
      </c>
      <c r="B47" s="154"/>
      <c r="C47" s="172"/>
    </row>
    <row r="48" spans="1:4">
      <c r="A48" s="116" t="s">
        <v>28</v>
      </c>
      <c r="B48" s="43"/>
      <c r="C48" s="43"/>
    </row>
    <row r="49" spans="1:3" ht="15.75" thickBot="1">
      <c r="A49" s="117" t="s">
        <v>228</v>
      </c>
      <c r="B49" s="117"/>
      <c r="C49" s="225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0922E-F73C-4A1D-A186-C8E8DDBD659B}">
  <dimension ref="A1:H137"/>
  <sheetViews>
    <sheetView topLeftCell="A30" workbookViewId="0">
      <selection activeCell="C11" sqref="C11"/>
    </sheetView>
  </sheetViews>
  <sheetFormatPr defaultRowHeight="15"/>
  <cols>
    <col min="1" max="1" width="20.5703125" customWidth="1"/>
    <col min="2" max="2" width="10.5703125" customWidth="1"/>
    <col min="3" max="3" width="10" customWidth="1"/>
    <col min="5" max="5" width="10.28515625" customWidth="1"/>
    <col min="6" max="6" width="1.5703125" customWidth="1"/>
    <col min="7" max="7" width="10.28515625" customWidth="1"/>
    <col min="8" max="8" width="11" customWidth="1"/>
  </cols>
  <sheetData>
    <row r="1" spans="1:8" ht="15.75" thickBot="1">
      <c r="A1" s="193" t="s">
        <v>386</v>
      </c>
      <c r="B1" s="50"/>
      <c r="C1" s="50"/>
      <c r="D1" s="50"/>
    </row>
    <row r="2" spans="1:8">
      <c r="A2" s="194" t="s">
        <v>143</v>
      </c>
      <c r="B2" s="53"/>
      <c r="C2" s="53"/>
      <c r="D2" s="53"/>
      <c r="E2" s="100" t="s">
        <v>168</v>
      </c>
      <c r="F2" s="99"/>
      <c r="G2" s="196" t="s">
        <v>386</v>
      </c>
      <c r="H2" s="197"/>
    </row>
    <row r="3" spans="1:8">
      <c r="A3" s="83" t="s">
        <v>144</v>
      </c>
      <c r="B3" s="53"/>
      <c r="C3" s="53"/>
      <c r="D3" s="53"/>
      <c r="E3" s="56">
        <v>520</v>
      </c>
      <c r="F3" s="99"/>
      <c r="G3" s="198"/>
      <c r="H3" s="199"/>
    </row>
    <row r="4" spans="1:8">
      <c r="A4" s="83" t="s">
        <v>359</v>
      </c>
      <c r="B4" s="53">
        <v>1012.04</v>
      </c>
      <c r="C4" s="53"/>
      <c r="D4" s="53"/>
      <c r="E4" s="56"/>
      <c r="F4" s="99"/>
      <c r="G4" s="200" t="s">
        <v>169</v>
      </c>
      <c r="H4" s="201">
        <v>26410.43</v>
      </c>
    </row>
    <row r="5" spans="1:8" ht="15.75" thickBot="1">
      <c r="A5" s="83" t="s">
        <v>129</v>
      </c>
      <c r="B5" s="53">
        <v>332</v>
      </c>
      <c r="C5" s="53"/>
      <c r="D5" s="53"/>
      <c r="E5" s="56"/>
      <c r="F5" s="99"/>
      <c r="G5" s="202" t="s">
        <v>170</v>
      </c>
      <c r="H5" s="203">
        <f>SUM(H37+H48)</f>
        <v>2276.9500000000003</v>
      </c>
    </row>
    <row r="6" spans="1:8" ht="15.75" thickBot="1">
      <c r="A6" s="83" t="s">
        <v>145</v>
      </c>
      <c r="B6" s="53">
        <v>556</v>
      </c>
      <c r="C6" s="53"/>
      <c r="D6" s="53"/>
      <c r="E6" s="56"/>
      <c r="F6" s="99"/>
      <c r="G6" s="204" t="s">
        <v>171</v>
      </c>
      <c r="H6" s="205">
        <v>0</v>
      </c>
    </row>
    <row r="7" spans="1:8">
      <c r="A7" s="83" t="s">
        <v>146</v>
      </c>
      <c r="B7" s="53"/>
      <c r="C7" s="53"/>
      <c r="D7" s="53"/>
      <c r="E7" s="56"/>
      <c r="F7" s="99"/>
      <c r="G7" s="206"/>
      <c r="H7" s="201">
        <f>SUM(H4-H5+H6)</f>
        <v>24133.48</v>
      </c>
    </row>
    <row r="8" spans="1:8">
      <c r="A8" s="83" t="s">
        <v>147</v>
      </c>
      <c r="B8" s="53"/>
      <c r="C8" s="53"/>
      <c r="D8" s="53"/>
      <c r="E8" s="56">
        <v>340</v>
      </c>
      <c r="F8" s="99"/>
      <c r="G8" s="207"/>
      <c r="H8" s="208"/>
    </row>
    <row r="9" spans="1:8">
      <c r="A9" s="83" t="s">
        <v>148</v>
      </c>
      <c r="B9" s="53">
        <v>3.16</v>
      </c>
      <c r="C9" s="53"/>
      <c r="D9" s="53"/>
      <c r="E9" s="56">
        <v>5</v>
      </c>
      <c r="F9" s="99"/>
      <c r="G9" s="200" t="s">
        <v>172</v>
      </c>
      <c r="H9" s="201">
        <v>2215.0300000000002</v>
      </c>
    </row>
    <row r="10" spans="1:8">
      <c r="A10" s="83" t="s">
        <v>198</v>
      </c>
      <c r="B10" s="53">
        <v>120</v>
      </c>
      <c r="C10" s="53"/>
      <c r="D10" s="53"/>
      <c r="E10" s="56"/>
      <c r="F10" s="99"/>
      <c r="G10" s="200"/>
      <c r="H10" s="201"/>
    </row>
    <row r="11" spans="1:8">
      <c r="A11" s="83" t="s">
        <v>150</v>
      </c>
      <c r="B11" s="53"/>
      <c r="C11" s="53"/>
      <c r="D11" s="53"/>
      <c r="E11" s="56"/>
      <c r="F11" s="99"/>
      <c r="G11" s="200" t="s">
        <v>173</v>
      </c>
      <c r="H11" s="201">
        <v>78641.66</v>
      </c>
    </row>
    <row r="12" spans="1:8">
      <c r="A12" s="83" t="s">
        <v>15</v>
      </c>
      <c r="B12" s="53">
        <v>1200</v>
      </c>
      <c r="C12" s="53"/>
      <c r="D12" s="53"/>
      <c r="E12" s="56"/>
      <c r="F12" s="99"/>
      <c r="G12" s="200" t="s">
        <v>174</v>
      </c>
      <c r="H12" s="201"/>
    </row>
    <row r="13" spans="1:8">
      <c r="A13" s="83" t="s">
        <v>34</v>
      </c>
      <c r="B13" s="53"/>
      <c r="C13" s="53"/>
      <c r="D13" s="53"/>
      <c r="E13" s="56"/>
      <c r="F13" s="99"/>
      <c r="G13" s="209"/>
      <c r="H13" s="201"/>
    </row>
    <row r="14" spans="1:8" ht="15.75" thickBot="1">
      <c r="A14" s="83" t="s">
        <v>151</v>
      </c>
      <c r="B14" s="53"/>
      <c r="C14" s="53"/>
      <c r="D14" s="53"/>
      <c r="E14" s="56"/>
      <c r="F14" s="99"/>
      <c r="G14" s="210" t="s">
        <v>175</v>
      </c>
      <c r="H14" s="211">
        <f>SUM(H7:H12)</f>
        <v>104990.17</v>
      </c>
    </row>
    <row r="15" spans="1:8">
      <c r="A15" s="83" t="s">
        <v>342</v>
      </c>
      <c r="B15" s="53">
        <v>1000</v>
      </c>
      <c r="C15" s="53"/>
      <c r="D15" s="53"/>
      <c r="E15" s="56"/>
      <c r="F15" s="99"/>
      <c r="G15" s="198"/>
      <c r="H15" s="201"/>
    </row>
    <row r="16" spans="1:8">
      <c r="A16" s="83" t="s">
        <v>152</v>
      </c>
      <c r="B16" s="53"/>
      <c r="C16" s="53"/>
      <c r="D16" s="53"/>
      <c r="E16" s="56"/>
      <c r="F16" s="99"/>
    </row>
    <row r="17" spans="1:8">
      <c r="A17" s="83" t="s">
        <v>153</v>
      </c>
      <c r="B17" s="53">
        <v>3540.87</v>
      </c>
      <c r="C17" s="53"/>
      <c r="D17" s="53"/>
      <c r="E17" s="56">
        <v>1500</v>
      </c>
      <c r="F17" s="99"/>
      <c r="G17" s="79" t="s">
        <v>176</v>
      </c>
      <c r="H17" s="80">
        <v>94238.76</v>
      </c>
    </row>
    <row r="18" spans="1:8">
      <c r="A18" s="83" t="s">
        <v>154</v>
      </c>
      <c r="B18" s="53">
        <v>244.47</v>
      </c>
      <c r="C18" s="53"/>
      <c r="D18" s="53"/>
      <c r="E18" s="56"/>
      <c r="F18" s="99"/>
      <c r="G18" s="212"/>
      <c r="H18" s="212"/>
    </row>
    <row r="19" spans="1:8">
      <c r="A19" s="83" t="s">
        <v>155</v>
      </c>
      <c r="B19" s="53">
        <v>53</v>
      </c>
      <c r="C19" s="53"/>
      <c r="D19" s="53"/>
      <c r="E19" s="56"/>
      <c r="F19" s="99"/>
      <c r="G19" s="81" t="s">
        <v>177</v>
      </c>
      <c r="H19" s="82"/>
    </row>
    <row r="20" spans="1:8">
      <c r="A20" s="83" t="s">
        <v>285</v>
      </c>
      <c r="B20" s="53">
        <v>5492.57</v>
      </c>
      <c r="C20" s="53"/>
      <c r="D20" s="53"/>
      <c r="E20" s="56"/>
      <c r="F20" s="99"/>
      <c r="G20" s="81" t="s">
        <v>165</v>
      </c>
      <c r="H20" s="82">
        <f>SUM(B35)</f>
        <v>54145.11</v>
      </c>
    </row>
    <row r="21" spans="1:8">
      <c r="A21" s="83" t="s">
        <v>288</v>
      </c>
      <c r="B21" s="53">
        <v>550</v>
      </c>
      <c r="C21" s="53"/>
      <c r="D21" s="53"/>
      <c r="E21" s="56"/>
      <c r="F21" s="99"/>
      <c r="G21" s="83" t="s">
        <v>178</v>
      </c>
      <c r="H21" s="84"/>
    </row>
    <row r="22" spans="1:8">
      <c r="A22" s="83" t="s">
        <v>156</v>
      </c>
      <c r="B22" s="53"/>
      <c r="C22" s="53"/>
      <c r="D22" s="53"/>
      <c r="E22" s="56"/>
      <c r="F22" s="99"/>
      <c r="G22" s="85"/>
      <c r="H22" s="86">
        <f>SUM(H20:H21)</f>
        <v>54145.11</v>
      </c>
    </row>
    <row r="23" spans="1:8">
      <c r="A23" s="83" t="s">
        <v>157</v>
      </c>
      <c r="B23" s="53"/>
      <c r="C23" s="53"/>
      <c r="D23" s="53"/>
      <c r="E23" s="56"/>
      <c r="F23" s="99"/>
      <c r="G23" s="85"/>
      <c r="H23" s="170"/>
    </row>
    <row r="24" spans="1:8">
      <c r="A24" s="83" t="s">
        <v>287</v>
      </c>
      <c r="B24" s="53">
        <v>1100</v>
      </c>
      <c r="C24" s="53"/>
      <c r="D24" s="53"/>
      <c r="E24" s="56"/>
      <c r="F24" s="99"/>
      <c r="G24" s="87" t="s">
        <v>179</v>
      </c>
      <c r="H24" s="87"/>
    </row>
    <row r="25" spans="1:8">
      <c r="A25" s="83" t="s">
        <v>46</v>
      </c>
      <c r="B25" s="53">
        <v>1000</v>
      </c>
      <c r="C25" s="53"/>
      <c r="D25" s="53"/>
      <c r="E25" s="56"/>
      <c r="F25" s="99"/>
      <c r="G25" s="87" t="s">
        <v>180</v>
      </c>
      <c r="H25" s="88">
        <f>SUM(B137)</f>
        <v>43393.700000000004</v>
      </c>
    </row>
    <row r="26" spans="1:8">
      <c r="A26" s="83" t="s">
        <v>324</v>
      </c>
      <c r="B26" s="53">
        <v>400</v>
      </c>
      <c r="C26" s="53"/>
      <c r="D26" s="53"/>
      <c r="E26" s="56"/>
      <c r="F26" s="99"/>
      <c r="G26" s="83" t="s">
        <v>178</v>
      </c>
      <c r="H26" s="84"/>
    </row>
    <row r="27" spans="1:8">
      <c r="A27" s="83" t="s">
        <v>283</v>
      </c>
      <c r="B27" s="53">
        <v>400</v>
      </c>
      <c r="C27" s="53"/>
      <c r="D27" s="53"/>
      <c r="E27" s="56"/>
      <c r="F27" s="99"/>
      <c r="G27" s="85"/>
      <c r="H27" s="86">
        <f>SUM(H25)-H26</f>
        <v>43393.700000000004</v>
      </c>
    </row>
    <row r="28" spans="1:8">
      <c r="A28" s="83" t="s">
        <v>158</v>
      </c>
      <c r="B28" s="53">
        <v>896</v>
      </c>
      <c r="C28" s="53"/>
      <c r="D28" s="53"/>
      <c r="E28" s="56">
        <v>720</v>
      </c>
      <c r="F28" s="99"/>
      <c r="G28" s="85"/>
      <c r="H28" s="85"/>
    </row>
    <row r="29" spans="1:8">
      <c r="A29" s="195" t="s">
        <v>159</v>
      </c>
      <c r="B29" s="55">
        <f>SUM(B3:B28)</f>
        <v>17900.11</v>
      </c>
      <c r="C29" s="53"/>
      <c r="D29" s="53"/>
      <c r="E29" s="57">
        <f>SUM(E3:E28)</f>
        <v>3085</v>
      </c>
      <c r="F29" s="99"/>
      <c r="G29" s="179" t="s">
        <v>181</v>
      </c>
      <c r="H29" s="90">
        <f>SUM(H17+H22-H27)</f>
        <v>104990.16999999998</v>
      </c>
    </row>
    <row r="30" spans="1:8">
      <c r="A30" s="195" t="s">
        <v>160</v>
      </c>
      <c r="B30" s="101"/>
      <c r="C30" s="53"/>
      <c r="D30" s="53"/>
      <c r="E30" s="56"/>
      <c r="F30" s="99"/>
      <c r="G30" s="85"/>
      <c r="H30" s="213" t="s">
        <v>182</v>
      </c>
    </row>
    <row r="31" spans="1:8">
      <c r="A31" s="83" t="s">
        <v>161</v>
      </c>
      <c r="B31" s="53">
        <v>18122.5</v>
      </c>
      <c r="C31" s="53"/>
      <c r="D31" s="53"/>
      <c r="E31" s="102"/>
      <c r="F31" s="99"/>
      <c r="G31" s="85"/>
      <c r="H31" s="85"/>
    </row>
    <row r="32" spans="1:8">
      <c r="A32" s="83" t="s">
        <v>162</v>
      </c>
      <c r="B32" s="53">
        <v>18122.5</v>
      </c>
      <c r="C32" s="53"/>
      <c r="D32" s="53"/>
      <c r="E32" s="58"/>
      <c r="F32" s="99"/>
      <c r="G32" s="214"/>
    </row>
    <row r="33" spans="1:8">
      <c r="A33" s="83" t="s">
        <v>163</v>
      </c>
      <c r="B33" s="53"/>
      <c r="C33" s="53"/>
      <c r="D33" s="53"/>
      <c r="E33" s="58"/>
      <c r="F33" s="99"/>
      <c r="G33" s="214" t="s">
        <v>191</v>
      </c>
      <c r="H33" s="215"/>
    </row>
    <row r="34" spans="1:8">
      <c r="A34" s="83" t="s">
        <v>164</v>
      </c>
      <c r="B34" s="53"/>
      <c r="C34" s="53"/>
      <c r="D34" s="53"/>
      <c r="E34" s="58"/>
      <c r="F34" s="99"/>
      <c r="G34" s="214">
        <v>2154</v>
      </c>
      <c r="H34" s="215">
        <v>350</v>
      </c>
    </row>
    <row r="35" spans="1:8">
      <c r="A35" s="195" t="s">
        <v>165</v>
      </c>
      <c r="B35" s="55">
        <f>SUM(B29:B32)</f>
        <v>54145.11</v>
      </c>
      <c r="C35" s="53"/>
      <c r="D35" s="53"/>
      <c r="E35" s="58"/>
      <c r="F35" s="99"/>
      <c r="G35" s="216">
        <v>2171</v>
      </c>
      <c r="H35" s="215">
        <v>64.8</v>
      </c>
    </row>
    <row r="36" spans="1:8">
      <c r="A36" s="83"/>
      <c r="B36" s="53"/>
      <c r="C36" s="53"/>
      <c r="D36" s="53"/>
      <c r="E36" s="58"/>
      <c r="F36" s="99"/>
      <c r="G36" s="218">
        <v>2172</v>
      </c>
      <c r="H36" s="217">
        <v>31.5</v>
      </c>
    </row>
    <row r="37" spans="1:8">
      <c r="A37" s="194" t="s">
        <v>166</v>
      </c>
      <c r="B37" s="53"/>
      <c r="C37" s="53"/>
      <c r="D37" s="53"/>
      <c r="E37" s="59"/>
      <c r="F37" s="99"/>
      <c r="G37" s="219"/>
      <c r="H37" s="228">
        <f>SUM(H34:H36)</f>
        <v>446.3</v>
      </c>
    </row>
    <row r="38" spans="1:8">
      <c r="A38" s="79" t="s">
        <v>66</v>
      </c>
      <c r="B38" s="52"/>
      <c r="C38" s="52"/>
      <c r="D38" s="52"/>
      <c r="E38" s="59"/>
      <c r="F38" s="99"/>
    </row>
    <row r="39" spans="1:8">
      <c r="A39" s="83" t="s">
        <v>67</v>
      </c>
      <c r="B39" s="53">
        <v>572.91</v>
      </c>
      <c r="C39" s="53">
        <v>539.678</v>
      </c>
      <c r="D39" s="53">
        <v>33.24</v>
      </c>
      <c r="E39" s="56">
        <v>750</v>
      </c>
      <c r="F39" s="99"/>
    </row>
    <row r="40" spans="1:8">
      <c r="A40" s="83" t="s">
        <v>68</v>
      </c>
      <c r="B40" s="53">
        <v>12460.72</v>
      </c>
      <c r="C40" s="53">
        <v>12460.72</v>
      </c>
      <c r="D40" s="53"/>
      <c r="E40" s="56">
        <v>13000</v>
      </c>
      <c r="F40" s="99"/>
      <c r="G40" s="131" t="s">
        <v>183</v>
      </c>
      <c r="H40" s="94"/>
    </row>
    <row r="41" spans="1:8">
      <c r="A41" s="83" t="s">
        <v>69</v>
      </c>
      <c r="B41" s="53">
        <v>295</v>
      </c>
      <c r="C41" s="53">
        <v>295</v>
      </c>
      <c r="D41" s="53"/>
      <c r="E41" s="56">
        <v>240</v>
      </c>
      <c r="F41" s="99"/>
      <c r="G41" s="131">
        <v>2175</v>
      </c>
      <c r="H41" s="94">
        <v>34.99</v>
      </c>
    </row>
    <row r="42" spans="1:8">
      <c r="A42" s="83" t="s">
        <v>70</v>
      </c>
      <c r="B42" s="53"/>
      <c r="C42" s="53"/>
      <c r="D42" s="53"/>
      <c r="E42" s="56">
        <v>150</v>
      </c>
      <c r="F42" s="99"/>
      <c r="G42" s="131">
        <v>2176</v>
      </c>
      <c r="H42" s="93">
        <v>250</v>
      </c>
    </row>
    <row r="43" spans="1:8">
      <c r="A43" s="83"/>
      <c r="B43" s="53"/>
      <c r="C43" s="53"/>
      <c r="D43" s="53"/>
      <c r="E43" s="56"/>
      <c r="F43" s="99"/>
      <c r="G43" s="92">
        <v>2177</v>
      </c>
      <c r="H43" s="96">
        <v>100</v>
      </c>
    </row>
    <row r="44" spans="1:8">
      <c r="A44" s="79" t="s">
        <v>71</v>
      </c>
      <c r="B44" s="53"/>
      <c r="C44" s="53"/>
      <c r="D44" s="53"/>
      <c r="E44" s="56"/>
      <c r="F44" s="99"/>
      <c r="G44" s="92">
        <v>2178</v>
      </c>
      <c r="H44" s="96">
        <v>1192.72</v>
      </c>
    </row>
    <row r="45" spans="1:8">
      <c r="A45" s="83" t="s">
        <v>72</v>
      </c>
      <c r="B45" s="53">
        <v>79.650000000000006</v>
      </c>
      <c r="C45" s="53">
        <v>79.650000000000006</v>
      </c>
      <c r="D45" s="53"/>
      <c r="E45" s="56">
        <v>450</v>
      </c>
      <c r="F45" s="99"/>
      <c r="G45" s="92">
        <v>2179</v>
      </c>
      <c r="H45" s="96">
        <v>199.47</v>
      </c>
    </row>
    <row r="46" spans="1:8">
      <c r="A46" s="83" t="s">
        <v>73</v>
      </c>
      <c r="B46" s="53">
        <v>93.04</v>
      </c>
      <c r="C46" s="53">
        <v>79.040000000000006</v>
      </c>
      <c r="D46" s="53">
        <v>14</v>
      </c>
      <c r="E46" s="56">
        <v>300</v>
      </c>
      <c r="F46" s="99"/>
      <c r="G46" s="92">
        <v>2180</v>
      </c>
      <c r="H46" s="96">
        <v>39.08</v>
      </c>
    </row>
    <row r="47" spans="1:8">
      <c r="A47" s="83"/>
      <c r="B47" s="53"/>
      <c r="C47" s="53"/>
      <c r="D47" s="53"/>
      <c r="E47" s="56"/>
      <c r="F47" s="99"/>
      <c r="G47" s="92">
        <v>2181</v>
      </c>
      <c r="H47" s="96">
        <v>14.39</v>
      </c>
    </row>
    <row r="48" spans="1:8">
      <c r="A48" s="79" t="s">
        <v>74</v>
      </c>
      <c r="B48" s="53"/>
      <c r="C48" s="53"/>
      <c r="D48" s="53"/>
      <c r="E48" s="56"/>
      <c r="F48" s="99"/>
      <c r="G48" s="106"/>
      <c r="H48" s="104">
        <f>SUM(H41:H47)</f>
        <v>1830.65</v>
      </c>
    </row>
    <row r="49" spans="1:8">
      <c r="A49" s="83" t="s">
        <v>75</v>
      </c>
      <c r="B49" s="53">
        <v>150</v>
      </c>
      <c r="C49" s="53">
        <v>150</v>
      </c>
      <c r="D49" s="53"/>
      <c r="E49" s="56">
        <v>175</v>
      </c>
      <c r="F49" s="99"/>
      <c r="G49" s="106"/>
      <c r="H49" s="94"/>
    </row>
    <row r="50" spans="1:8">
      <c r="A50" s="83" t="s">
        <v>76</v>
      </c>
      <c r="B50" s="53">
        <v>240</v>
      </c>
      <c r="C50" s="53">
        <v>200</v>
      </c>
      <c r="D50" s="53">
        <v>40</v>
      </c>
      <c r="E50" s="56">
        <v>260</v>
      </c>
      <c r="F50" s="99"/>
    </row>
    <row r="51" spans="1:8">
      <c r="A51" s="79" t="s">
        <v>77</v>
      </c>
      <c r="B51" s="53"/>
      <c r="C51" s="53"/>
      <c r="D51" s="53"/>
      <c r="E51" s="56"/>
      <c r="F51" s="99"/>
    </row>
    <row r="52" spans="1:8">
      <c r="A52" s="83" t="s">
        <v>78</v>
      </c>
      <c r="B52" s="53">
        <v>1002.02</v>
      </c>
      <c r="C52" s="53">
        <v>1002.02</v>
      </c>
      <c r="D52" s="53"/>
      <c r="E52" s="56">
        <v>1500</v>
      </c>
      <c r="F52" s="99"/>
    </row>
    <row r="53" spans="1:8">
      <c r="A53" s="83" t="s">
        <v>79</v>
      </c>
      <c r="B53" s="53">
        <v>482.97</v>
      </c>
      <c r="C53" s="53">
        <v>482.97</v>
      </c>
      <c r="D53" s="53"/>
      <c r="E53" s="56">
        <v>600</v>
      </c>
      <c r="F53" s="99"/>
    </row>
    <row r="54" spans="1:8">
      <c r="A54" s="83" t="s">
        <v>80</v>
      </c>
      <c r="B54" s="53"/>
      <c r="C54" s="53"/>
      <c r="D54" s="53"/>
      <c r="E54" s="56">
        <v>500</v>
      </c>
      <c r="F54" s="99"/>
    </row>
    <row r="55" spans="1:8">
      <c r="A55" s="83" t="s">
        <v>81</v>
      </c>
      <c r="B55" s="53">
        <v>162.5</v>
      </c>
      <c r="C55" s="53">
        <v>162.5</v>
      </c>
      <c r="D55" s="53"/>
      <c r="E55" s="56">
        <v>180</v>
      </c>
      <c r="F55" s="99"/>
    </row>
    <row r="56" spans="1:8">
      <c r="A56" s="83" t="s">
        <v>82</v>
      </c>
      <c r="B56" s="53"/>
      <c r="C56" s="53"/>
      <c r="D56" s="53"/>
      <c r="E56" s="56"/>
      <c r="F56" s="99"/>
    </row>
    <row r="57" spans="1:8">
      <c r="A57" s="83" t="s">
        <v>83</v>
      </c>
      <c r="B57" s="53"/>
      <c r="C57" s="53"/>
      <c r="D57" s="53"/>
      <c r="E57" s="56">
        <v>140</v>
      </c>
      <c r="F57" s="99"/>
      <c r="G57" s="106"/>
      <c r="H57" s="94"/>
    </row>
    <row r="58" spans="1:8">
      <c r="A58" s="83" t="s">
        <v>84</v>
      </c>
      <c r="B58" s="53"/>
      <c r="C58" s="53"/>
      <c r="D58" s="53"/>
      <c r="E58" s="56"/>
      <c r="F58" s="99"/>
      <c r="G58" s="106"/>
      <c r="H58" s="94"/>
    </row>
    <row r="59" spans="1:8">
      <c r="A59" s="83"/>
      <c r="B59" s="53"/>
      <c r="C59" s="53"/>
      <c r="D59" s="53"/>
      <c r="E59" s="56"/>
      <c r="F59" s="99"/>
      <c r="G59" s="106"/>
      <c r="H59" s="94"/>
    </row>
    <row r="60" spans="1:8">
      <c r="A60" s="79" t="s">
        <v>85</v>
      </c>
      <c r="B60" s="53"/>
      <c r="C60" s="53"/>
      <c r="D60" s="53"/>
      <c r="E60" s="56"/>
      <c r="F60" s="99"/>
      <c r="H60" s="175"/>
    </row>
    <row r="61" spans="1:8">
      <c r="A61" s="83" t="s">
        <v>86</v>
      </c>
      <c r="B61" s="53">
        <v>549.38</v>
      </c>
      <c r="C61" s="53">
        <v>486</v>
      </c>
      <c r="D61" s="53">
        <v>63.38</v>
      </c>
      <c r="E61" s="56">
        <v>500</v>
      </c>
      <c r="F61" s="99"/>
    </row>
    <row r="62" spans="1:8">
      <c r="A62" s="83" t="s">
        <v>87</v>
      </c>
      <c r="B62" s="53"/>
      <c r="C62" s="53"/>
      <c r="D62" s="53"/>
      <c r="E62" s="56">
        <v>10</v>
      </c>
      <c r="F62" s="99"/>
    </row>
    <row r="63" spans="1:8">
      <c r="A63" s="83" t="s">
        <v>88</v>
      </c>
      <c r="B63" s="53">
        <v>177</v>
      </c>
      <c r="C63" s="53">
        <v>177</v>
      </c>
      <c r="D63" s="53"/>
      <c r="E63" s="56">
        <v>180</v>
      </c>
      <c r="F63" s="99"/>
    </row>
    <row r="64" spans="1:8">
      <c r="A64" s="83" t="s">
        <v>89</v>
      </c>
      <c r="B64" s="53">
        <v>40</v>
      </c>
      <c r="C64" s="53">
        <v>40</v>
      </c>
      <c r="D64" s="53"/>
      <c r="E64" s="56">
        <v>50</v>
      </c>
      <c r="F64" s="99"/>
    </row>
    <row r="65" spans="1:8">
      <c r="A65" s="83"/>
      <c r="B65" s="53"/>
      <c r="C65" s="53"/>
      <c r="D65" s="53"/>
      <c r="E65" s="56"/>
      <c r="F65" s="99"/>
    </row>
    <row r="66" spans="1:8">
      <c r="A66" s="79" t="s">
        <v>90</v>
      </c>
      <c r="B66" s="53"/>
      <c r="C66" s="53"/>
      <c r="D66" s="53"/>
      <c r="E66" s="56"/>
      <c r="F66" s="99"/>
      <c r="H66" s="105"/>
    </row>
    <row r="67" spans="1:8">
      <c r="A67" s="83" t="s">
        <v>91</v>
      </c>
      <c r="B67" s="53">
        <v>350</v>
      </c>
      <c r="C67" s="53">
        <v>350</v>
      </c>
      <c r="D67" s="53"/>
      <c r="E67" s="56">
        <v>350</v>
      </c>
      <c r="F67" s="99"/>
    </row>
    <row r="68" spans="1:8">
      <c r="A68" s="83" t="s">
        <v>92</v>
      </c>
      <c r="B68" s="53">
        <v>350</v>
      </c>
      <c r="C68" s="53">
        <v>350</v>
      </c>
      <c r="D68" s="53"/>
      <c r="E68" s="56">
        <v>350</v>
      </c>
      <c r="F68" s="99"/>
    </row>
    <row r="69" spans="1:8">
      <c r="A69" s="83" t="s">
        <v>93</v>
      </c>
      <c r="B69" s="53">
        <v>350</v>
      </c>
      <c r="C69" s="53">
        <v>350</v>
      </c>
      <c r="D69" s="53"/>
      <c r="E69" s="56">
        <v>350</v>
      </c>
      <c r="F69" s="99"/>
    </row>
    <row r="70" spans="1:8">
      <c r="A70" s="83" t="s">
        <v>94</v>
      </c>
      <c r="B70" s="53">
        <v>350</v>
      </c>
      <c r="C70" s="53">
        <v>350</v>
      </c>
      <c r="D70" s="53"/>
      <c r="E70" s="56">
        <v>350</v>
      </c>
      <c r="F70" s="99"/>
    </row>
    <row r="71" spans="1:8">
      <c r="A71" s="83" t="s">
        <v>95</v>
      </c>
      <c r="B71" s="53">
        <v>350</v>
      </c>
      <c r="C71" s="53">
        <v>350</v>
      </c>
      <c r="D71" s="53"/>
      <c r="E71" s="56">
        <v>350</v>
      </c>
      <c r="F71" s="99"/>
    </row>
    <row r="72" spans="1:8">
      <c r="A72" s="83" t="s">
        <v>96</v>
      </c>
      <c r="B72" s="53">
        <v>350</v>
      </c>
      <c r="C72" s="53">
        <v>350</v>
      </c>
      <c r="D72" s="53"/>
      <c r="E72" s="56">
        <v>350</v>
      </c>
      <c r="F72" s="99"/>
    </row>
    <row r="73" spans="1:8">
      <c r="A73" s="83" t="s">
        <v>97</v>
      </c>
      <c r="B73" s="53">
        <v>350</v>
      </c>
      <c r="C73" s="53">
        <v>350</v>
      </c>
      <c r="D73" s="53"/>
      <c r="E73" s="56">
        <v>350</v>
      </c>
      <c r="F73" s="99"/>
    </row>
    <row r="74" spans="1:8">
      <c r="A74" s="83" t="s">
        <v>98</v>
      </c>
      <c r="B74" s="53">
        <v>19.989999999999998</v>
      </c>
      <c r="C74" s="53">
        <v>19.989999999999998</v>
      </c>
      <c r="D74" s="53"/>
      <c r="E74" s="56">
        <v>30</v>
      </c>
      <c r="F74" s="99"/>
    </row>
    <row r="75" spans="1:8">
      <c r="A75" s="83" t="s">
        <v>185</v>
      </c>
      <c r="B75" s="53">
        <v>200</v>
      </c>
      <c r="C75" s="53">
        <v>200</v>
      </c>
      <c r="D75" s="53"/>
      <c r="E75" s="56">
        <v>200</v>
      </c>
      <c r="F75" s="99"/>
    </row>
    <row r="76" spans="1:8">
      <c r="A76" s="83" t="s">
        <v>99</v>
      </c>
      <c r="B76" s="53">
        <v>850</v>
      </c>
      <c r="C76" s="53">
        <v>850</v>
      </c>
      <c r="D76" s="53"/>
      <c r="E76" s="56">
        <v>850</v>
      </c>
      <c r="F76" s="99"/>
    </row>
    <row r="77" spans="1:8">
      <c r="A77" s="83" t="s">
        <v>100</v>
      </c>
      <c r="B77" s="53">
        <v>350</v>
      </c>
      <c r="C77" s="53">
        <v>350</v>
      </c>
      <c r="D77" s="53"/>
      <c r="E77" s="56">
        <v>350</v>
      </c>
      <c r="F77" s="99"/>
    </row>
    <row r="78" spans="1:8">
      <c r="A78" s="83" t="s">
        <v>101</v>
      </c>
      <c r="B78" s="53">
        <v>123.25</v>
      </c>
      <c r="C78" s="53">
        <v>123.25</v>
      </c>
      <c r="D78" s="53"/>
      <c r="E78" s="56">
        <v>120</v>
      </c>
      <c r="F78" s="99"/>
    </row>
    <row r="79" spans="1:8">
      <c r="A79" s="83" t="s">
        <v>102</v>
      </c>
      <c r="B79" s="53">
        <v>31.5</v>
      </c>
      <c r="C79" s="53">
        <v>31.5</v>
      </c>
      <c r="D79" s="53"/>
      <c r="E79" s="56">
        <v>150</v>
      </c>
      <c r="F79" s="99"/>
    </row>
    <row r="80" spans="1:8">
      <c r="A80" s="83"/>
      <c r="B80" s="53"/>
      <c r="C80" s="53"/>
      <c r="D80" s="53"/>
      <c r="E80" s="56"/>
      <c r="F80" s="99"/>
    </row>
    <row r="81" spans="1:6">
      <c r="A81" s="79" t="s">
        <v>103</v>
      </c>
      <c r="B81" s="53"/>
      <c r="C81" s="53"/>
      <c r="D81" s="53"/>
      <c r="E81" s="56"/>
      <c r="F81" s="99"/>
    </row>
    <row r="82" spans="1:6">
      <c r="A82" s="83" t="s">
        <v>104</v>
      </c>
      <c r="B82" s="53"/>
      <c r="C82" s="53"/>
      <c r="D82" s="53"/>
      <c r="E82" s="56">
        <v>350</v>
      </c>
      <c r="F82" s="99"/>
    </row>
    <row r="83" spans="1:6">
      <c r="A83" s="83" t="s">
        <v>105</v>
      </c>
      <c r="B83" s="53">
        <v>161.26</v>
      </c>
      <c r="C83" s="53">
        <v>134.38</v>
      </c>
      <c r="D83" s="53">
        <v>26.88</v>
      </c>
      <c r="E83" s="56">
        <v>175</v>
      </c>
      <c r="F83" s="99"/>
    </row>
    <row r="84" spans="1:6">
      <c r="A84" s="83" t="s">
        <v>106</v>
      </c>
      <c r="B84" s="53">
        <v>216</v>
      </c>
      <c r="C84" s="53">
        <v>180</v>
      </c>
      <c r="D84" s="53">
        <v>36</v>
      </c>
      <c r="E84" s="56">
        <v>180</v>
      </c>
      <c r="F84" s="99"/>
    </row>
    <row r="85" spans="1:6">
      <c r="A85" s="83" t="s">
        <v>107</v>
      </c>
      <c r="B85" s="53">
        <v>158.29</v>
      </c>
      <c r="C85" s="53">
        <v>131.88999999999999</v>
      </c>
      <c r="D85" s="53">
        <v>26.4</v>
      </c>
      <c r="E85" s="56">
        <v>175</v>
      </c>
      <c r="F85" s="99"/>
    </row>
    <row r="86" spans="1:6">
      <c r="A86" s="83" t="s">
        <v>108</v>
      </c>
      <c r="B86" s="53">
        <v>500</v>
      </c>
      <c r="C86" s="53">
        <v>500</v>
      </c>
      <c r="D86" s="53"/>
      <c r="E86" s="56">
        <v>500</v>
      </c>
      <c r="F86" s="99"/>
    </row>
    <row r="87" spans="1:6">
      <c r="A87" s="83" t="s">
        <v>109</v>
      </c>
      <c r="B87" s="53"/>
      <c r="C87" s="53"/>
      <c r="D87" s="53"/>
      <c r="E87" s="56"/>
      <c r="F87" s="99"/>
    </row>
    <row r="88" spans="1:6">
      <c r="A88" s="83" t="s">
        <v>110</v>
      </c>
      <c r="B88" s="53">
        <v>96</v>
      </c>
      <c r="C88" s="53">
        <v>80</v>
      </c>
      <c r="D88" s="53">
        <v>16</v>
      </c>
      <c r="E88" s="56">
        <v>80</v>
      </c>
      <c r="F88" s="99"/>
    </row>
    <row r="89" spans="1:6">
      <c r="A89" s="83"/>
      <c r="B89" s="53"/>
      <c r="C89" s="53"/>
      <c r="D89" s="53"/>
      <c r="E89" s="56"/>
      <c r="F89" s="99"/>
    </row>
    <row r="90" spans="1:6">
      <c r="A90" s="79" t="s">
        <v>111</v>
      </c>
      <c r="B90" s="53"/>
      <c r="C90" s="53"/>
      <c r="D90" s="53"/>
      <c r="E90" s="56"/>
      <c r="F90" s="99"/>
    </row>
    <row r="91" spans="1:6">
      <c r="A91" s="83" t="s">
        <v>112</v>
      </c>
      <c r="B91" s="53">
        <v>974.4</v>
      </c>
      <c r="C91" s="53">
        <v>812</v>
      </c>
      <c r="D91" s="53">
        <v>162.4</v>
      </c>
      <c r="E91" s="56">
        <v>500</v>
      </c>
      <c r="F91" s="99"/>
    </row>
    <row r="92" spans="1:6">
      <c r="A92" s="83" t="s">
        <v>113</v>
      </c>
      <c r="B92" s="53"/>
      <c r="C92" s="53"/>
      <c r="D92" s="53"/>
      <c r="E92" s="56">
        <v>350</v>
      </c>
      <c r="F92" s="99"/>
    </row>
    <row r="93" spans="1:6">
      <c r="A93" s="83" t="s">
        <v>114</v>
      </c>
      <c r="B93" s="53">
        <v>4500</v>
      </c>
      <c r="C93" s="53">
        <v>4500</v>
      </c>
      <c r="D93" s="53"/>
      <c r="E93" s="56">
        <v>4500</v>
      </c>
      <c r="F93" s="99"/>
    </row>
    <row r="94" spans="1:6">
      <c r="A94" s="83" t="s">
        <v>115</v>
      </c>
      <c r="B94" s="53"/>
      <c r="C94" s="53"/>
      <c r="D94" s="53"/>
      <c r="E94" s="56">
        <v>200</v>
      </c>
      <c r="F94" s="99"/>
    </row>
    <row r="95" spans="1:6">
      <c r="A95" s="83" t="s">
        <v>116</v>
      </c>
      <c r="B95" s="53"/>
      <c r="C95" s="53"/>
      <c r="D95" s="53"/>
      <c r="E95" s="56">
        <v>300</v>
      </c>
      <c r="F95" s="99"/>
    </row>
    <row r="96" spans="1:6">
      <c r="A96" s="83" t="s">
        <v>189</v>
      </c>
      <c r="B96" s="53">
        <v>242.99</v>
      </c>
      <c r="C96" s="53">
        <v>242.99</v>
      </c>
      <c r="D96" s="53"/>
      <c r="E96" s="56">
        <v>500</v>
      </c>
      <c r="F96" s="99"/>
    </row>
    <row r="97" spans="1:6">
      <c r="A97" s="83" t="s">
        <v>117</v>
      </c>
      <c r="B97" s="53">
        <v>397.56</v>
      </c>
      <c r="C97" s="53">
        <v>331.3</v>
      </c>
      <c r="D97" s="53">
        <v>66.260000000000005</v>
      </c>
      <c r="E97" s="56">
        <v>500</v>
      </c>
      <c r="F97" s="99"/>
    </row>
    <row r="98" spans="1:6">
      <c r="A98" s="83" t="s">
        <v>118</v>
      </c>
      <c r="B98" s="53"/>
      <c r="C98" s="53"/>
      <c r="D98" s="53"/>
      <c r="E98" s="56">
        <v>500</v>
      </c>
      <c r="F98" s="99"/>
    </row>
    <row r="99" spans="1:6">
      <c r="A99" s="83" t="s">
        <v>119</v>
      </c>
      <c r="B99" s="53"/>
      <c r="C99" s="53"/>
      <c r="D99" s="53"/>
      <c r="E99" s="56">
        <v>500</v>
      </c>
      <c r="F99" s="99"/>
    </row>
    <row r="100" spans="1:6">
      <c r="A100" s="83" t="s">
        <v>120</v>
      </c>
      <c r="B100" s="53"/>
      <c r="C100" s="53"/>
      <c r="D100" s="53"/>
      <c r="E100" s="56">
        <v>100</v>
      </c>
      <c r="F100" s="99"/>
    </row>
    <row r="101" spans="1:6">
      <c r="A101" s="83"/>
      <c r="B101" s="53"/>
      <c r="C101" s="53"/>
      <c r="D101" s="53"/>
      <c r="E101" s="56"/>
      <c r="F101" s="99"/>
    </row>
    <row r="102" spans="1:6">
      <c r="A102" s="79" t="s">
        <v>121</v>
      </c>
      <c r="B102" s="53"/>
      <c r="C102" s="53"/>
      <c r="D102" s="53"/>
      <c r="E102" s="56"/>
      <c r="F102" s="99"/>
    </row>
    <row r="103" spans="1:6">
      <c r="A103" s="83" t="s">
        <v>122</v>
      </c>
      <c r="B103" s="53"/>
      <c r="C103" s="53"/>
      <c r="D103" s="53"/>
      <c r="E103" s="56">
        <v>300</v>
      </c>
      <c r="F103" s="99"/>
    </row>
    <row r="104" spans="1:6">
      <c r="A104" s="83"/>
      <c r="B104" s="53"/>
      <c r="C104" s="53"/>
      <c r="D104" s="53"/>
      <c r="E104" s="56"/>
      <c r="F104" s="99"/>
    </row>
    <row r="105" spans="1:6">
      <c r="A105" s="83"/>
      <c r="B105" s="53"/>
      <c r="C105" s="53"/>
      <c r="D105" s="53"/>
      <c r="E105" s="56"/>
      <c r="F105" s="99"/>
    </row>
    <row r="106" spans="1:6">
      <c r="A106" s="79" t="s">
        <v>123</v>
      </c>
      <c r="B106" s="53"/>
      <c r="C106" s="53"/>
      <c r="D106" s="53"/>
      <c r="E106" s="56"/>
      <c r="F106" s="99"/>
    </row>
    <row r="107" spans="1:6">
      <c r="A107" s="83" t="s">
        <v>124</v>
      </c>
      <c r="B107" s="53"/>
      <c r="C107" s="53"/>
      <c r="D107" s="53"/>
      <c r="E107" s="56">
        <v>500</v>
      </c>
      <c r="F107" s="99"/>
    </row>
    <row r="108" spans="1:6">
      <c r="A108" s="83" t="s">
        <v>125</v>
      </c>
      <c r="B108" s="53">
        <v>121.51</v>
      </c>
      <c r="C108" s="53">
        <v>121.51</v>
      </c>
      <c r="D108" s="53"/>
      <c r="E108" s="56"/>
      <c r="F108" s="99"/>
    </row>
    <row r="109" spans="1:6">
      <c r="A109" s="83" t="s">
        <v>359</v>
      </c>
      <c r="B109" s="53">
        <v>369.13</v>
      </c>
      <c r="C109" s="53">
        <v>369.13</v>
      </c>
      <c r="D109" s="53"/>
      <c r="E109" s="56"/>
      <c r="F109" s="99"/>
    </row>
    <row r="110" spans="1:6">
      <c r="A110" s="83" t="s">
        <v>126</v>
      </c>
      <c r="B110" s="53"/>
      <c r="C110" s="53"/>
      <c r="D110" s="53"/>
      <c r="E110" s="56"/>
      <c r="F110" s="99"/>
    </row>
    <row r="111" spans="1:6">
      <c r="A111" s="83" t="s">
        <v>127</v>
      </c>
      <c r="B111" s="53"/>
      <c r="C111" s="53"/>
      <c r="D111" s="53"/>
      <c r="E111" s="56"/>
      <c r="F111" s="99"/>
    </row>
    <row r="112" spans="1:6">
      <c r="A112" s="83" t="s">
        <v>128</v>
      </c>
      <c r="B112" s="53"/>
      <c r="C112" s="53"/>
      <c r="D112" s="53"/>
      <c r="E112" s="56"/>
      <c r="F112" s="99"/>
    </row>
    <row r="113" spans="1:6">
      <c r="A113" s="83" t="s">
        <v>129</v>
      </c>
      <c r="B113" s="53">
        <v>89.7</v>
      </c>
      <c r="C113" s="53">
        <v>75.3</v>
      </c>
      <c r="D113" s="53">
        <v>14.4</v>
      </c>
      <c r="E113" s="56">
        <v>100</v>
      </c>
      <c r="F113" s="99"/>
    </row>
    <row r="114" spans="1:6">
      <c r="A114" s="83" t="s">
        <v>186</v>
      </c>
      <c r="B114" s="53">
        <v>216.55</v>
      </c>
      <c r="C114" s="53">
        <v>216.55</v>
      </c>
      <c r="D114" s="53"/>
      <c r="E114" s="56"/>
      <c r="F114" s="99"/>
    </row>
    <row r="115" spans="1:6">
      <c r="A115" s="83" t="s">
        <v>130</v>
      </c>
      <c r="B115" s="53"/>
      <c r="C115" s="53"/>
      <c r="D115" s="53"/>
      <c r="E115" s="56"/>
      <c r="F115" s="99"/>
    </row>
    <row r="116" spans="1:6">
      <c r="A116" s="83" t="s">
        <v>15</v>
      </c>
      <c r="B116" s="53">
        <v>591.59</v>
      </c>
      <c r="C116" s="53">
        <v>503.59</v>
      </c>
      <c r="D116" s="53">
        <v>88</v>
      </c>
      <c r="E116" s="56"/>
      <c r="F116" s="99"/>
    </row>
    <row r="117" spans="1:6">
      <c r="A117" s="83" t="s">
        <v>131</v>
      </c>
      <c r="B117" s="53"/>
      <c r="C117" s="53"/>
      <c r="D117" s="53"/>
      <c r="E117" s="56"/>
      <c r="F117" s="99"/>
    </row>
    <row r="118" spans="1:6">
      <c r="A118" s="83" t="s">
        <v>132</v>
      </c>
      <c r="B118" s="53"/>
      <c r="C118" s="53"/>
      <c r="D118" s="53"/>
      <c r="E118" s="56">
        <v>550</v>
      </c>
      <c r="F118" s="99"/>
    </row>
    <row r="119" spans="1:6">
      <c r="A119" s="83" t="s">
        <v>133</v>
      </c>
      <c r="B119" s="53"/>
      <c r="C119" s="53"/>
      <c r="D119" s="53"/>
      <c r="E119" s="56">
        <v>50</v>
      </c>
      <c r="F119" s="99"/>
    </row>
    <row r="120" spans="1:6">
      <c r="A120" s="83" t="s">
        <v>134</v>
      </c>
      <c r="B120" s="53"/>
      <c r="C120" s="53"/>
      <c r="D120" s="53"/>
      <c r="E120" s="56">
        <v>150</v>
      </c>
      <c r="F120" s="99"/>
    </row>
    <row r="121" spans="1:6">
      <c r="A121" s="83" t="s">
        <v>135</v>
      </c>
      <c r="B121" s="53"/>
      <c r="C121" s="53"/>
      <c r="D121" s="53"/>
      <c r="E121" s="56">
        <v>1000</v>
      </c>
      <c r="F121" s="99"/>
    </row>
    <row r="122" spans="1:6">
      <c r="A122" s="83" t="s">
        <v>230</v>
      </c>
      <c r="B122" s="53">
        <v>2804.88</v>
      </c>
      <c r="C122" s="53">
        <v>2340.1799999999998</v>
      </c>
      <c r="D122" s="53">
        <v>464.7</v>
      </c>
      <c r="E122" s="56"/>
      <c r="F122" s="99"/>
    </row>
    <row r="123" spans="1:6">
      <c r="A123" s="83" t="s">
        <v>136</v>
      </c>
      <c r="B123" s="53"/>
      <c r="C123" s="53"/>
      <c r="D123" s="53"/>
      <c r="E123" s="56"/>
      <c r="F123" s="99"/>
    </row>
    <row r="124" spans="1:6">
      <c r="A124" s="83" t="s">
        <v>284</v>
      </c>
      <c r="B124" s="53">
        <v>1800</v>
      </c>
      <c r="C124" s="53">
        <v>1500</v>
      </c>
      <c r="D124" s="53">
        <v>300</v>
      </c>
      <c r="E124" s="56"/>
      <c r="F124" s="99"/>
    </row>
    <row r="125" spans="1:6">
      <c r="A125" s="83" t="s">
        <v>137</v>
      </c>
      <c r="B125" s="53">
        <v>682.52</v>
      </c>
      <c r="C125" s="53">
        <v>659.27</v>
      </c>
      <c r="D125" s="53">
        <v>23.25</v>
      </c>
      <c r="E125" s="56">
        <v>600</v>
      </c>
      <c r="F125" s="99"/>
    </row>
    <row r="126" spans="1:6">
      <c r="A126" s="83" t="s">
        <v>285</v>
      </c>
      <c r="B126" s="53">
        <v>7860.68</v>
      </c>
      <c r="C126" s="53">
        <v>6550.57</v>
      </c>
      <c r="D126" s="53">
        <v>1310.1099999999999</v>
      </c>
      <c r="E126" s="56"/>
      <c r="F126" s="99"/>
    </row>
    <row r="127" spans="1:6">
      <c r="A127" s="83" t="s">
        <v>286</v>
      </c>
      <c r="B127" s="53"/>
      <c r="C127" s="53"/>
      <c r="D127" s="53"/>
      <c r="E127" s="56"/>
      <c r="F127" s="99"/>
    </row>
    <row r="128" spans="1:6">
      <c r="A128" s="83" t="s">
        <v>138</v>
      </c>
      <c r="B128" s="53"/>
      <c r="C128" s="53"/>
      <c r="D128" s="53"/>
      <c r="E128" s="56">
        <v>250</v>
      </c>
      <c r="F128" s="99"/>
    </row>
    <row r="129" spans="1:6">
      <c r="A129" s="83" t="s">
        <v>139</v>
      </c>
      <c r="B129" s="53">
        <v>34.99</v>
      </c>
      <c r="C129" s="53">
        <v>34.99</v>
      </c>
      <c r="D129" s="53"/>
      <c r="E129" s="56"/>
      <c r="F129" s="99"/>
    </row>
    <row r="130" spans="1:6">
      <c r="A130" s="83" t="s">
        <v>287</v>
      </c>
      <c r="B130" s="53">
        <v>547.72</v>
      </c>
      <c r="C130" s="53">
        <v>547.72</v>
      </c>
      <c r="D130" s="53"/>
      <c r="E130" s="56"/>
      <c r="F130" s="99"/>
    </row>
    <row r="131" spans="1:6">
      <c r="A131" s="83" t="s">
        <v>188</v>
      </c>
      <c r="B131" s="53">
        <v>500</v>
      </c>
      <c r="C131" s="53">
        <v>500</v>
      </c>
      <c r="D131" s="53"/>
      <c r="E131" s="56"/>
      <c r="F131" s="99"/>
    </row>
    <row r="132" spans="1:6">
      <c r="A132" s="83" t="s">
        <v>140</v>
      </c>
      <c r="B132" s="53"/>
      <c r="C132" s="53"/>
      <c r="D132" s="53"/>
      <c r="E132" s="56"/>
      <c r="F132" s="99"/>
    </row>
    <row r="133" spans="1:6">
      <c r="A133" s="83" t="s">
        <v>141</v>
      </c>
      <c r="B133" s="53"/>
      <c r="C133" s="53"/>
      <c r="D133" s="53"/>
      <c r="E133" s="56">
        <v>100</v>
      </c>
      <c r="F133" s="99"/>
    </row>
    <row r="134" spans="1:6">
      <c r="A134" s="83" t="s">
        <v>142</v>
      </c>
      <c r="B134" s="53"/>
      <c r="C134" s="53"/>
      <c r="D134" s="53"/>
      <c r="E134" s="56">
        <v>100</v>
      </c>
      <c r="F134" s="99"/>
    </row>
    <row r="135" spans="1:6">
      <c r="A135" s="83" t="s">
        <v>325</v>
      </c>
      <c r="B135" s="53">
        <v>198</v>
      </c>
      <c r="C135" s="53">
        <v>198</v>
      </c>
      <c r="D135" s="53"/>
      <c r="E135" s="60"/>
      <c r="F135" s="99"/>
    </row>
    <row r="136" spans="1:6">
      <c r="A136" s="83" t="s">
        <v>187</v>
      </c>
      <c r="B136" s="53"/>
      <c r="C136" s="53"/>
      <c r="D136" s="53"/>
      <c r="F136" s="99"/>
    </row>
    <row r="137" spans="1:6">
      <c r="B137" s="103">
        <f>SUM(B37:B135)</f>
        <v>43393.700000000004</v>
      </c>
      <c r="C137" s="103">
        <f>SUM(C39:C135)</f>
        <v>40708.688000000002</v>
      </c>
      <c r="D137" s="103">
        <f>SUM(D39:D135)</f>
        <v>2685.02</v>
      </c>
      <c r="E137" s="103">
        <f t="shared" ref="E137" si="0">SUM(E39:E135)</f>
        <v>36245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0E83-6D76-4F13-9DBD-62F27A88F87F}">
  <dimension ref="A1:C53"/>
  <sheetViews>
    <sheetView workbookViewId="0">
      <selection activeCell="E25" sqref="E25"/>
    </sheetView>
  </sheetViews>
  <sheetFormatPr defaultRowHeight="15"/>
  <cols>
    <col min="1" max="1" width="51.5703125" customWidth="1"/>
    <col min="2" max="2" width="15" customWidth="1"/>
    <col min="3" max="3" width="13.7109375" customWidth="1"/>
  </cols>
  <sheetData>
    <row r="1" spans="1:3">
      <c r="A1" s="1" t="s">
        <v>54</v>
      </c>
      <c r="B1" s="2"/>
    </row>
    <row r="2" spans="1:3">
      <c r="A2" s="3">
        <v>44986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180" t="s">
        <v>389</v>
      </c>
      <c r="B4" s="181">
        <v>1700</v>
      </c>
      <c r="C4" s="7" t="s">
        <v>390</v>
      </c>
    </row>
    <row r="5" spans="1:3">
      <c r="A5" s="180" t="s">
        <v>388</v>
      </c>
      <c r="B5" s="181">
        <v>200</v>
      </c>
      <c r="C5" s="7" t="s">
        <v>46</v>
      </c>
    </row>
    <row r="6" spans="1:3">
      <c r="A6" s="111"/>
      <c r="B6" s="182">
        <f>SUM(B4:B5)</f>
        <v>1900</v>
      </c>
      <c r="C6" s="7"/>
    </row>
    <row r="7" spans="1:3">
      <c r="A7" s="134"/>
      <c r="B7" s="138"/>
      <c r="C7" s="135"/>
    </row>
    <row r="8" spans="1:3">
      <c r="A8" s="45" t="s">
        <v>4</v>
      </c>
      <c r="B8" s="136"/>
      <c r="C8" s="9"/>
    </row>
    <row r="9" spans="1:3">
      <c r="A9" s="9" t="s">
        <v>393</v>
      </c>
      <c r="B9" s="136">
        <v>23.49</v>
      </c>
      <c r="C9" s="9" t="s">
        <v>3</v>
      </c>
    </row>
    <row r="10" spans="1:3">
      <c r="A10" s="9" t="s">
        <v>391</v>
      </c>
      <c r="B10" s="136">
        <v>13.5</v>
      </c>
      <c r="C10" s="9" t="s">
        <v>3</v>
      </c>
    </row>
    <row r="11" spans="1:3">
      <c r="A11" s="9" t="s">
        <v>392</v>
      </c>
      <c r="B11" s="139">
        <v>326.58</v>
      </c>
      <c r="C11" s="9" t="s">
        <v>3</v>
      </c>
    </row>
    <row r="12" spans="1:3">
      <c r="A12" s="9" t="s">
        <v>5</v>
      </c>
      <c r="B12" s="139">
        <v>1148.72</v>
      </c>
      <c r="C12" s="9" t="s">
        <v>3</v>
      </c>
    </row>
    <row r="13" spans="1:3">
      <c r="A13" s="9" t="s">
        <v>378</v>
      </c>
      <c r="B13" s="139">
        <v>19.39</v>
      </c>
      <c r="C13" s="9" t="s">
        <v>3</v>
      </c>
    </row>
    <row r="14" spans="1:3">
      <c r="A14" s="9" t="s">
        <v>7</v>
      </c>
      <c r="B14" s="139">
        <v>35</v>
      </c>
      <c r="C14" s="9" t="s">
        <v>3</v>
      </c>
    </row>
    <row r="15" spans="1:3">
      <c r="A15" s="34" t="s">
        <v>398</v>
      </c>
      <c r="B15" s="139">
        <v>15.59</v>
      </c>
      <c r="C15" s="7" t="s">
        <v>3</v>
      </c>
    </row>
    <row r="16" spans="1:3">
      <c r="A16" s="34" t="s">
        <v>399</v>
      </c>
      <c r="B16" s="139">
        <v>120</v>
      </c>
      <c r="C16" s="7" t="s">
        <v>3</v>
      </c>
    </row>
    <row r="17" spans="1:3">
      <c r="A17" s="34"/>
      <c r="B17" s="139"/>
      <c r="C17" s="7"/>
    </row>
    <row r="18" spans="1:3" ht="15.75" thickBot="1">
      <c r="A18" s="34"/>
      <c r="B18" s="144">
        <f>SUM(B9:B17)</f>
        <v>1702.27</v>
      </c>
      <c r="C18" s="7"/>
    </row>
    <row r="19" spans="1:3" ht="15.75" thickBot="1">
      <c r="A19" s="177" t="s">
        <v>387</v>
      </c>
      <c r="B19" s="227"/>
      <c r="C19" s="22"/>
    </row>
    <row r="20" spans="1:3" ht="15.75" thickBot="1">
      <c r="A20" s="148" t="s">
        <v>10</v>
      </c>
      <c r="B20" s="234">
        <v>24207.55</v>
      </c>
      <c r="C20" s="22"/>
    </row>
    <row r="21" spans="1:3" ht="15.75" thickBot="1">
      <c r="A21" s="149" t="s">
        <v>11</v>
      </c>
      <c r="B21" s="235">
        <v>2216.0700000000002</v>
      </c>
      <c r="C21" s="22"/>
    </row>
    <row r="22" spans="1:3" ht="15.75" thickBot="1">
      <c r="A22" s="24" t="s">
        <v>12</v>
      </c>
      <c r="B22" s="25">
        <f>SUM(B20:B21)</f>
        <v>26423.62</v>
      </c>
      <c r="C22" s="22"/>
    </row>
    <row r="23" spans="1:3" ht="15.75" thickBot="1">
      <c r="A23" s="26" t="s">
        <v>50</v>
      </c>
      <c r="C23" s="22"/>
    </row>
    <row r="24" spans="1:3" ht="15.75" thickBot="1">
      <c r="A24" s="27" t="s">
        <v>13</v>
      </c>
      <c r="B24" s="28">
        <v>78641.66</v>
      </c>
      <c r="C24" s="22"/>
    </row>
    <row r="25" spans="1:3" ht="15.75" thickBot="1">
      <c r="A25" s="29"/>
      <c r="B25" s="157"/>
      <c r="C25" s="31"/>
    </row>
    <row r="26" spans="1:3">
      <c r="A26" s="30" t="s">
        <v>14</v>
      </c>
      <c r="B26" s="176"/>
      <c r="C26" s="31"/>
    </row>
    <row r="27" spans="1:3">
      <c r="A27" s="163" t="s">
        <v>15</v>
      </c>
      <c r="B27" s="158">
        <v>1254.26</v>
      </c>
      <c r="C27" s="31"/>
    </row>
    <row r="28" spans="1:3">
      <c r="A28" s="164" t="s">
        <v>16</v>
      </c>
      <c r="B28" s="44">
        <v>12482.69</v>
      </c>
      <c r="C28" s="31"/>
    </row>
    <row r="29" spans="1:3">
      <c r="A29" s="164" t="s">
        <v>17</v>
      </c>
      <c r="B29" s="44">
        <v>10265.98</v>
      </c>
      <c r="C29" s="31"/>
    </row>
    <row r="30" spans="1:3">
      <c r="A30" s="163" t="s">
        <v>18</v>
      </c>
      <c r="B30" s="159">
        <v>1000</v>
      </c>
      <c r="C30" s="37"/>
    </row>
    <row r="31" spans="1:3">
      <c r="A31" s="164" t="s">
        <v>254</v>
      </c>
      <c r="B31" s="160">
        <v>533.09</v>
      </c>
      <c r="C31" s="37"/>
    </row>
    <row r="32" spans="1:3">
      <c r="A32" s="163" t="s">
        <v>244</v>
      </c>
      <c r="B32" s="161">
        <v>865.33</v>
      </c>
      <c r="C32" s="37"/>
    </row>
    <row r="33" spans="1:3">
      <c r="A33" s="163" t="s">
        <v>22</v>
      </c>
      <c r="B33" s="160">
        <v>0</v>
      </c>
      <c r="C33" s="37"/>
    </row>
    <row r="34" spans="1:3">
      <c r="A34" s="163" t="s">
        <v>242</v>
      </c>
      <c r="B34" s="160">
        <v>54.72</v>
      </c>
      <c r="C34" s="37"/>
    </row>
    <row r="35" spans="1:3">
      <c r="A35" s="163" t="s">
        <v>243</v>
      </c>
      <c r="B35" s="160">
        <v>6.08</v>
      </c>
      <c r="C35" s="37"/>
    </row>
    <row r="36" spans="1:3">
      <c r="A36" s="163" t="s">
        <v>245</v>
      </c>
      <c r="B36" s="160">
        <v>400</v>
      </c>
      <c r="C36" s="37"/>
    </row>
    <row r="37" spans="1:3">
      <c r="A37" s="163" t="s">
        <v>292</v>
      </c>
      <c r="B37" s="160">
        <v>552.28</v>
      </c>
      <c r="C37" s="37"/>
    </row>
    <row r="38" spans="1:3">
      <c r="A38" s="163" t="s">
        <v>46</v>
      </c>
      <c r="B38" s="160">
        <v>341.08</v>
      </c>
      <c r="C38" s="37"/>
    </row>
    <row r="39" spans="1:3">
      <c r="A39" s="163" t="s">
        <v>332</v>
      </c>
      <c r="B39" s="160">
        <v>1000</v>
      </c>
      <c r="C39" s="37"/>
    </row>
    <row r="40" spans="1:3">
      <c r="A40" s="163" t="s">
        <v>52</v>
      </c>
      <c r="B40" s="160">
        <v>115.45</v>
      </c>
      <c r="C40" s="37"/>
    </row>
    <row r="41" spans="1:3">
      <c r="A41" s="163" t="s">
        <v>227</v>
      </c>
      <c r="B41" s="161">
        <v>2416.1799999999998</v>
      </c>
      <c r="C41" s="37"/>
    </row>
    <row r="42" spans="1:3">
      <c r="A42" s="163" t="s">
        <v>272</v>
      </c>
      <c r="B42" s="160">
        <v>0</v>
      </c>
      <c r="C42" s="37"/>
    </row>
    <row r="43" spans="1:3">
      <c r="A43" s="163" t="s">
        <v>273</v>
      </c>
      <c r="B43" s="184">
        <v>660</v>
      </c>
      <c r="C43" s="37"/>
    </row>
    <row r="44" spans="1:3">
      <c r="A44" s="34" t="s">
        <v>359</v>
      </c>
      <c r="B44" s="36">
        <v>642.91</v>
      </c>
      <c r="C44" s="37"/>
    </row>
    <row r="45" spans="1:3" ht="15.75" thickBot="1">
      <c r="A45" s="34" t="s">
        <v>396</v>
      </c>
      <c r="B45" s="230">
        <v>1700</v>
      </c>
      <c r="C45" s="37"/>
    </row>
    <row r="46" spans="1:3" ht="15.75" thickBot="1">
      <c r="A46" s="41" t="s">
        <v>25</v>
      </c>
      <c r="B46" s="231">
        <v>27727.03</v>
      </c>
      <c r="C46" s="37"/>
    </row>
    <row r="47" spans="1:3">
      <c r="A47" s="41"/>
      <c r="B47" s="42"/>
      <c r="C47" s="37"/>
    </row>
    <row r="48" spans="1:3">
      <c r="A48" s="1" t="s">
        <v>340</v>
      </c>
      <c r="B48" s="13"/>
    </row>
    <row r="49" spans="1:3">
      <c r="A49" s="1" t="s">
        <v>397</v>
      </c>
      <c r="B49" s="13"/>
    </row>
    <row r="50" spans="1:3" ht="15.75" thickBot="1">
      <c r="A50" s="1"/>
      <c r="B50" s="13"/>
    </row>
    <row r="51" spans="1:3">
      <c r="A51" s="115" t="s">
        <v>27</v>
      </c>
      <c r="B51" s="154"/>
      <c r="C51" s="155"/>
    </row>
    <row r="52" spans="1:3">
      <c r="A52" s="116" t="s">
        <v>28</v>
      </c>
      <c r="B52" s="43"/>
      <c r="C52" s="232"/>
    </row>
    <row r="53" spans="1:3" ht="15.75" thickBot="1">
      <c r="A53" s="117" t="s">
        <v>228</v>
      </c>
      <c r="B53" s="117"/>
      <c r="C53" s="233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89B3-E119-41C9-BC78-5E619B34E8D8}">
  <dimension ref="A1:M139"/>
  <sheetViews>
    <sheetView workbookViewId="0">
      <selection sqref="A1:H141"/>
    </sheetView>
  </sheetViews>
  <sheetFormatPr defaultRowHeight="15"/>
  <cols>
    <col min="1" max="1" width="27.28515625" customWidth="1"/>
    <col min="2" max="2" width="9.5703125" customWidth="1"/>
    <col min="3" max="3" width="9.7109375" customWidth="1"/>
    <col min="5" max="5" width="10" customWidth="1"/>
    <col min="6" max="6" width="1.28515625" customWidth="1"/>
    <col min="8" max="8" width="10.85546875" customWidth="1"/>
  </cols>
  <sheetData>
    <row r="1" spans="1:8" ht="15.75" thickBot="1">
      <c r="A1" s="193" t="s">
        <v>387</v>
      </c>
      <c r="B1" s="50"/>
      <c r="C1" s="50"/>
      <c r="D1" s="50"/>
    </row>
    <row r="2" spans="1:8">
      <c r="A2" s="194" t="s">
        <v>143</v>
      </c>
      <c r="B2" s="53"/>
      <c r="C2" s="53"/>
      <c r="D2" s="53"/>
      <c r="E2" s="100" t="s">
        <v>168</v>
      </c>
      <c r="F2" s="99"/>
      <c r="G2" s="196" t="s">
        <v>387</v>
      </c>
      <c r="H2" s="197"/>
    </row>
    <row r="3" spans="1:8">
      <c r="A3" s="83" t="s">
        <v>144</v>
      </c>
      <c r="B3" s="53"/>
      <c r="C3" s="53"/>
      <c r="D3" s="53"/>
      <c r="E3" s="56">
        <v>520</v>
      </c>
      <c r="F3" s="99"/>
      <c r="G3" s="198"/>
      <c r="H3" s="199"/>
    </row>
    <row r="4" spans="1:8">
      <c r="A4" s="83" t="s">
        <v>359</v>
      </c>
      <c r="B4" s="53">
        <v>1012.04</v>
      </c>
      <c r="C4" s="53"/>
      <c r="D4" s="53"/>
      <c r="E4" s="56"/>
      <c r="F4" s="99"/>
      <c r="G4" s="200" t="s">
        <v>169</v>
      </c>
      <c r="H4" s="201">
        <v>24207.55</v>
      </c>
    </row>
    <row r="5" spans="1:8" ht="15.75" thickBot="1">
      <c r="A5" s="83" t="s">
        <v>129</v>
      </c>
      <c r="B5" s="53">
        <v>332</v>
      </c>
      <c r="C5" s="53"/>
      <c r="D5" s="53"/>
      <c r="E5" s="56"/>
      <c r="F5" s="99"/>
      <c r="G5" s="202" t="s">
        <v>170</v>
      </c>
      <c r="H5" s="203">
        <f>SUM(H44+H53)</f>
        <v>1776.3399999999997</v>
      </c>
    </row>
    <row r="6" spans="1:8" ht="15.75" thickBot="1">
      <c r="A6" s="83" t="s">
        <v>145</v>
      </c>
      <c r="B6" s="53">
        <v>556</v>
      </c>
      <c r="C6" s="53"/>
      <c r="D6" s="53"/>
      <c r="E6" s="56"/>
      <c r="F6" s="99"/>
      <c r="G6" s="204" t="s">
        <v>171</v>
      </c>
      <c r="H6" s="205">
        <f>SUM(H37)</f>
        <v>1900</v>
      </c>
    </row>
    <row r="7" spans="1:8">
      <c r="A7" s="83" t="s">
        <v>146</v>
      </c>
      <c r="B7" s="53"/>
      <c r="C7" s="53"/>
      <c r="D7" s="53"/>
      <c r="E7" s="56"/>
      <c r="F7" s="99"/>
      <c r="G7" s="206"/>
      <c r="H7" s="201">
        <f>SUM(H4-H5+H6)</f>
        <v>24331.21</v>
      </c>
    </row>
    <row r="8" spans="1:8">
      <c r="A8" s="83" t="s">
        <v>147</v>
      </c>
      <c r="B8" s="53"/>
      <c r="C8" s="53"/>
      <c r="D8" s="53"/>
      <c r="E8" s="56">
        <v>340</v>
      </c>
      <c r="F8" s="99"/>
      <c r="G8" s="207"/>
      <c r="H8" s="208"/>
    </row>
    <row r="9" spans="1:8">
      <c r="A9" s="83" t="s">
        <v>148</v>
      </c>
      <c r="B9" s="53">
        <v>4.2</v>
      </c>
      <c r="C9" s="53"/>
      <c r="D9" s="53"/>
      <c r="E9" s="56">
        <v>5</v>
      </c>
      <c r="F9" s="99"/>
      <c r="G9" s="200" t="s">
        <v>172</v>
      </c>
      <c r="H9" s="201">
        <v>2216.0700000000002</v>
      </c>
    </row>
    <row r="10" spans="1:8">
      <c r="A10" s="83" t="s">
        <v>394</v>
      </c>
      <c r="B10" s="53">
        <v>1900</v>
      </c>
      <c r="C10" s="53"/>
      <c r="D10" s="53"/>
      <c r="E10" s="56"/>
      <c r="F10" s="99"/>
      <c r="G10" s="200"/>
      <c r="H10" s="201"/>
    </row>
    <row r="11" spans="1:8">
      <c r="A11" s="83" t="s">
        <v>198</v>
      </c>
      <c r="B11" s="53">
        <v>120</v>
      </c>
      <c r="C11" s="53"/>
      <c r="D11" s="53"/>
      <c r="E11" s="56"/>
      <c r="F11" s="99"/>
      <c r="G11" s="200"/>
      <c r="H11" s="201"/>
    </row>
    <row r="12" spans="1:8">
      <c r="A12" s="83" t="s">
        <v>150</v>
      </c>
      <c r="B12" s="53"/>
      <c r="C12" s="53"/>
      <c r="D12" s="53"/>
      <c r="E12" s="56"/>
      <c r="F12" s="99"/>
      <c r="G12" s="200" t="s">
        <v>173</v>
      </c>
      <c r="H12" s="201">
        <v>78641.66</v>
      </c>
    </row>
    <row r="13" spans="1:8">
      <c r="A13" s="83" t="s">
        <v>15</v>
      </c>
      <c r="B13" s="53">
        <v>1200</v>
      </c>
      <c r="C13" s="53"/>
      <c r="D13" s="53"/>
      <c r="E13" s="56"/>
      <c r="F13" s="99"/>
      <c r="G13" s="200" t="s">
        <v>174</v>
      </c>
      <c r="H13" s="201"/>
    </row>
    <row r="14" spans="1:8">
      <c r="A14" s="83" t="s">
        <v>34</v>
      </c>
      <c r="B14" s="53"/>
      <c r="C14" s="53"/>
      <c r="D14" s="53"/>
      <c r="E14" s="56"/>
      <c r="F14" s="99"/>
      <c r="G14" s="209"/>
      <c r="H14" s="201"/>
    </row>
    <row r="15" spans="1:8" ht="15.75" thickBot="1">
      <c r="A15" s="83" t="s">
        <v>151</v>
      </c>
      <c r="B15" s="53"/>
      <c r="C15" s="53"/>
      <c r="D15" s="53"/>
      <c r="E15" s="56"/>
      <c r="F15" s="99"/>
      <c r="G15" s="210" t="s">
        <v>175</v>
      </c>
      <c r="H15" s="211">
        <f>SUM(H7:H13)</f>
        <v>105188.94</v>
      </c>
    </row>
    <row r="16" spans="1:8">
      <c r="A16" s="83" t="s">
        <v>342</v>
      </c>
      <c r="B16" s="53">
        <v>1000</v>
      </c>
      <c r="C16" s="53"/>
      <c r="D16" s="53"/>
      <c r="E16" s="56"/>
      <c r="F16" s="99"/>
      <c r="G16" s="198"/>
      <c r="H16" s="201"/>
    </row>
    <row r="17" spans="1:8">
      <c r="A17" s="83" t="s">
        <v>152</v>
      </c>
      <c r="B17" s="53"/>
      <c r="C17" s="53"/>
      <c r="D17" s="53"/>
      <c r="E17" s="56"/>
      <c r="F17" s="99"/>
    </row>
    <row r="18" spans="1:8">
      <c r="A18" s="83" t="s">
        <v>153</v>
      </c>
      <c r="B18" s="53">
        <v>3540.87</v>
      </c>
      <c r="C18" s="53"/>
      <c r="D18" s="53"/>
      <c r="E18" s="56">
        <v>1500</v>
      </c>
      <c r="F18" s="99"/>
      <c r="G18" s="79" t="s">
        <v>176</v>
      </c>
      <c r="H18" s="80">
        <v>94238.76</v>
      </c>
    </row>
    <row r="19" spans="1:8">
      <c r="A19" s="83" t="s">
        <v>154</v>
      </c>
      <c r="B19" s="53">
        <v>244.47</v>
      </c>
      <c r="C19" s="53"/>
      <c r="D19" s="53"/>
      <c r="E19" s="56"/>
      <c r="F19" s="99"/>
      <c r="G19" s="212"/>
      <c r="H19" s="212"/>
    </row>
    <row r="20" spans="1:8">
      <c r="A20" s="83" t="s">
        <v>155</v>
      </c>
      <c r="B20" s="53">
        <v>53</v>
      </c>
      <c r="C20" s="53"/>
      <c r="D20" s="53"/>
      <c r="E20" s="56"/>
      <c r="F20" s="99"/>
      <c r="G20" s="81" t="s">
        <v>177</v>
      </c>
      <c r="H20" s="82"/>
    </row>
    <row r="21" spans="1:8">
      <c r="A21" s="83" t="s">
        <v>285</v>
      </c>
      <c r="B21" s="53">
        <v>5492.57</v>
      </c>
      <c r="C21" s="53"/>
      <c r="D21" s="53"/>
      <c r="E21" s="56"/>
      <c r="F21" s="99"/>
      <c r="G21" s="81" t="s">
        <v>165</v>
      </c>
      <c r="H21" s="82">
        <f>SUM(B36)</f>
        <v>56046.15</v>
      </c>
    </row>
    <row r="22" spans="1:8">
      <c r="A22" s="83" t="s">
        <v>288</v>
      </c>
      <c r="B22" s="53">
        <v>550</v>
      </c>
      <c r="C22" s="53"/>
      <c r="D22" s="53"/>
      <c r="E22" s="56"/>
      <c r="F22" s="99"/>
      <c r="G22" s="83" t="s">
        <v>178</v>
      </c>
      <c r="H22" s="84"/>
    </row>
    <row r="23" spans="1:8">
      <c r="A23" s="83" t="s">
        <v>156</v>
      </c>
      <c r="B23" s="53"/>
      <c r="C23" s="53"/>
      <c r="D23" s="53"/>
      <c r="E23" s="56"/>
      <c r="F23" s="99"/>
      <c r="G23" s="85"/>
      <c r="H23" s="86">
        <f>SUM(H21:H22)</f>
        <v>56046.15</v>
      </c>
    </row>
    <row r="24" spans="1:8">
      <c r="A24" s="83" t="s">
        <v>157</v>
      </c>
      <c r="B24" s="53"/>
      <c r="C24" s="53"/>
      <c r="D24" s="53"/>
      <c r="E24" s="56"/>
      <c r="F24" s="99"/>
      <c r="G24" s="85"/>
      <c r="H24" s="170"/>
    </row>
    <row r="25" spans="1:8">
      <c r="A25" s="83" t="s">
        <v>287</v>
      </c>
      <c r="B25" s="53">
        <v>1100</v>
      </c>
      <c r="C25" s="53"/>
      <c r="D25" s="53"/>
      <c r="E25" s="56"/>
      <c r="F25" s="99"/>
      <c r="G25" s="87" t="s">
        <v>179</v>
      </c>
      <c r="H25" s="87"/>
    </row>
    <row r="26" spans="1:8">
      <c r="A26" s="83" t="s">
        <v>46</v>
      </c>
      <c r="B26" s="53">
        <v>1000</v>
      </c>
      <c r="C26" s="53"/>
      <c r="D26" s="53"/>
      <c r="E26" s="56"/>
      <c r="F26" s="99"/>
      <c r="G26" s="87" t="s">
        <v>180</v>
      </c>
      <c r="H26" s="88">
        <f>SUM(B139)</f>
        <v>45095.97</v>
      </c>
    </row>
    <row r="27" spans="1:8">
      <c r="A27" s="83" t="s">
        <v>324</v>
      </c>
      <c r="B27" s="53">
        <v>400</v>
      </c>
      <c r="C27" s="53"/>
      <c r="D27" s="53"/>
      <c r="E27" s="56"/>
      <c r="F27" s="99"/>
      <c r="G27" s="83" t="s">
        <v>178</v>
      </c>
      <c r="H27" s="84"/>
    </row>
    <row r="28" spans="1:8">
      <c r="A28" s="83" t="s">
        <v>283</v>
      </c>
      <c r="B28" s="53">
        <v>400</v>
      </c>
      <c r="C28" s="53"/>
      <c r="D28" s="53"/>
      <c r="E28" s="56"/>
      <c r="F28" s="99"/>
      <c r="G28" s="85"/>
      <c r="H28" s="86">
        <f>SUM(H26)-H27</f>
        <v>45095.97</v>
      </c>
    </row>
    <row r="29" spans="1:8">
      <c r="A29" s="83" t="s">
        <v>158</v>
      </c>
      <c r="B29" s="53">
        <v>896</v>
      </c>
      <c r="C29" s="53"/>
      <c r="D29" s="53"/>
      <c r="E29" s="56">
        <v>720</v>
      </c>
      <c r="F29" s="99"/>
      <c r="G29" s="85"/>
      <c r="H29" s="85"/>
    </row>
    <row r="30" spans="1:8">
      <c r="A30" s="195" t="s">
        <v>159</v>
      </c>
      <c r="B30" s="55">
        <f>SUM(B3:B29)</f>
        <v>19801.150000000001</v>
      </c>
      <c r="C30" s="53"/>
      <c r="D30" s="53"/>
      <c r="E30" s="57">
        <f>SUM(E3:E29)</f>
        <v>3085</v>
      </c>
      <c r="F30" s="99"/>
      <c r="G30" s="179" t="s">
        <v>181</v>
      </c>
      <c r="H30" s="90">
        <f>SUM(H18+H23-H28)</f>
        <v>105188.94</v>
      </c>
    </row>
    <row r="31" spans="1:8">
      <c r="A31" s="195" t="s">
        <v>160</v>
      </c>
      <c r="B31" s="101"/>
      <c r="C31" s="53"/>
      <c r="D31" s="53"/>
      <c r="E31" s="56"/>
      <c r="F31" s="99"/>
      <c r="G31" s="85"/>
      <c r="H31" s="213" t="s">
        <v>182</v>
      </c>
    </row>
    <row r="32" spans="1:8">
      <c r="A32" s="83" t="s">
        <v>161</v>
      </c>
      <c r="B32" s="53">
        <v>18122.5</v>
      </c>
      <c r="C32" s="53"/>
      <c r="D32" s="53"/>
      <c r="E32" s="102"/>
      <c r="F32" s="99"/>
      <c r="G32" s="85"/>
      <c r="H32" s="85"/>
    </row>
    <row r="33" spans="1:13">
      <c r="A33" s="83" t="s">
        <v>162</v>
      </c>
      <c r="B33" s="53">
        <v>18122.5</v>
      </c>
      <c r="C33" s="53"/>
      <c r="D33" s="53"/>
      <c r="E33" s="58"/>
      <c r="F33" s="99"/>
    </row>
    <row r="34" spans="1:13">
      <c r="A34" s="83" t="s">
        <v>163</v>
      </c>
      <c r="B34" s="53"/>
      <c r="C34" s="53"/>
      <c r="D34" s="53"/>
      <c r="E34" s="58"/>
      <c r="F34" s="99"/>
      <c r="G34" s="214" t="s">
        <v>376</v>
      </c>
    </row>
    <row r="35" spans="1:13">
      <c r="A35" s="83" t="s">
        <v>164</v>
      </c>
      <c r="B35" s="53"/>
      <c r="C35" s="53"/>
      <c r="D35" s="53"/>
      <c r="E35" s="58"/>
      <c r="F35" s="99"/>
      <c r="G35" s="214" t="s">
        <v>395</v>
      </c>
      <c r="H35" s="223">
        <v>1700</v>
      </c>
    </row>
    <row r="36" spans="1:13">
      <c r="A36" s="195" t="s">
        <v>165</v>
      </c>
      <c r="B36" s="55">
        <f>SUM(B30:B34)</f>
        <v>56046.15</v>
      </c>
      <c r="C36" s="53"/>
      <c r="D36" s="53"/>
      <c r="E36" s="58"/>
      <c r="F36" s="99"/>
      <c r="G36" s="214" t="s">
        <v>395</v>
      </c>
      <c r="H36" s="223">
        <v>200</v>
      </c>
      <c r="L36" s="214"/>
    </row>
    <row r="37" spans="1:13">
      <c r="A37" s="83"/>
      <c r="B37" s="53"/>
      <c r="C37" s="53"/>
      <c r="D37" s="53"/>
      <c r="E37" s="58"/>
      <c r="F37" s="99"/>
      <c r="G37" s="85"/>
      <c r="H37" s="224">
        <f>SUM(H35:H36)</f>
        <v>1900</v>
      </c>
      <c r="L37" s="214"/>
      <c r="M37" s="223"/>
    </row>
    <row r="38" spans="1:13">
      <c r="A38" s="194" t="s">
        <v>166</v>
      </c>
      <c r="B38" s="53"/>
      <c r="C38" s="53"/>
      <c r="D38" s="53"/>
      <c r="E38" s="59"/>
      <c r="F38" s="99"/>
      <c r="L38" s="48"/>
      <c r="M38" s="229"/>
    </row>
    <row r="39" spans="1:13">
      <c r="A39" s="79" t="s">
        <v>66</v>
      </c>
      <c r="B39" s="52"/>
      <c r="C39" s="52"/>
      <c r="D39" s="52"/>
      <c r="E39" s="59"/>
      <c r="F39" s="99"/>
    </row>
    <row r="40" spans="1:13">
      <c r="A40" s="83" t="s">
        <v>67</v>
      </c>
      <c r="B40" s="53">
        <v>592.29999999999995</v>
      </c>
      <c r="C40" s="53">
        <v>539.678</v>
      </c>
      <c r="D40" s="53">
        <v>33.24</v>
      </c>
      <c r="E40" s="56">
        <v>750</v>
      </c>
      <c r="F40" s="99"/>
      <c r="G40" s="214" t="s">
        <v>191</v>
      </c>
      <c r="H40" s="215"/>
    </row>
    <row r="41" spans="1:13">
      <c r="A41" s="83" t="s">
        <v>68</v>
      </c>
      <c r="B41" s="53">
        <v>13609.44</v>
      </c>
      <c r="C41" s="53">
        <v>13609.44</v>
      </c>
      <c r="D41" s="53"/>
      <c r="E41" s="56">
        <v>13000</v>
      </c>
      <c r="F41" s="99"/>
      <c r="G41" s="214">
        <v>2175</v>
      </c>
      <c r="H41" s="215">
        <v>34.99</v>
      </c>
    </row>
    <row r="42" spans="1:13">
      <c r="A42" s="83" t="s">
        <v>69</v>
      </c>
      <c r="B42" s="53">
        <v>330</v>
      </c>
      <c r="C42" s="53">
        <v>330</v>
      </c>
      <c r="D42" s="53"/>
      <c r="E42" s="56">
        <v>240</v>
      </c>
      <c r="F42" s="99"/>
      <c r="G42" s="216">
        <v>2180</v>
      </c>
      <c r="H42" s="215">
        <v>39.08</v>
      </c>
    </row>
    <row r="43" spans="1:13">
      <c r="A43" s="83" t="s">
        <v>70</v>
      </c>
      <c r="B43" s="53"/>
      <c r="C43" s="53"/>
      <c r="D43" s="53"/>
      <c r="E43" s="56">
        <v>150</v>
      </c>
      <c r="F43" s="99"/>
      <c r="G43" s="218"/>
      <c r="H43" s="217"/>
    </row>
    <row r="44" spans="1:13">
      <c r="A44" s="83"/>
      <c r="B44" s="53"/>
      <c r="C44" s="53"/>
      <c r="D44" s="53"/>
      <c r="E44" s="56"/>
      <c r="F44" s="99"/>
      <c r="G44" s="219"/>
      <c r="H44" s="228">
        <f>SUM(H41:H43)</f>
        <v>74.069999999999993</v>
      </c>
    </row>
    <row r="45" spans="1:13">
      <c r="A45" s="79" t="s">
        <v>71</v>
      </c>
      <c r="B45" s="53"/>
      <c r="C45" s="53"/>
      <c r="D45" s="53"/>
      <c r="E45" s="56"/>
      <c r="F45" s="99"/>
    </row>
    <row r="46" spans="1:13">
      <c r="A46" s="83" t="s">
        <v>72</v>
      </c>
      <c r="B46" s="53">
        <v>116.64</v>
      </c>
      <c r="C46" s="53">
        <v>116.64</v>
      </c>
      <c r="D46" s="53"/>
      <c r="E46" s="56">
        <v>450</v>
      </c>
      <c r="F46" s="99"/>
      <c r="G46" s="131" t="s">
        <v>183</v>
      </c>
      <c r="H46" s="94"/>
    </row>
    <row r="47" spans="1:13">
      <c r="A47" s="83" t="s">
        <v>73</v>
      </c>
      <c r="B47" s="53">
        <v>93.04</v>
      </c>
      <c r="C47" s="53">
        <v>79.040000000000006</v>
      </c>
      <c r="D47" s="53">
        <v>14</v>
      </c>
      <c r="E47" s="56">
        <v>300</v>
      </c>
      <c r="F47" s="99"/>
      <c r="G47" s="131">
        <v>2182</v>
      </c>
      <c r="H47" s="94">
        <v>36.99</v>
      </c>
    </row>
    <row r="48" spans="1:13">
      <c r="A48" s="83"/>
      <c r="B48" s="53"/>
      <c r="C48" s="53"/>
      <c r="D48" s="53"/>
      <c r="E48" s="56"/>
      <c r="F48" s="99"/>
      <c r="G48" s="131">
        <v>2183</v>
      </c>
      <c r="H48" s="93">
        <v>326.58</v>
      </c>
    </row>
    <row r="49" spans="1:8">
      <c r="A49" s="79" t="s">
        <v>74</v>
      </c>
      <c r="B49" s="53"/>
      <c r="C49" s="53"/>
      <c r="D49" s="53"/>
      <c r="E49" s="56"/>
      <c r="F49" s="99"/>
      <c r="G49" s="92">
        <v>2184</v>
      </c>
      <c r="H49" s="96">
        <v>1203.1099999999999</v>
      </c>
    </row>
    <row r="50" spans="1:8">
      <c r="A50" s="83" t="s">
        <v>75</v>
      </c>
      <c r="B50" s="53">
        <v>150</v>
      </c>
      <c r="C50" s="53">
        <v>150</v>
      </c>
      <c r="D50" s="53"/>
      <c r="E50" s="56">
        <v>175</v>
      </c>
      <c r="F50" s="99"/>
      <c r="G50" s="92">
        <v>2185</v>
      </c>
      <c r="H50" s="96">
        <v>15.59</v>
      </c>
    </row>
    <row r="51" spans="1:8">
      <c r="A51" s="83" t="s">
        <v>76</v>
      </c>
      <c r="B51" s="53">
        <v>240</v>
      </c>
      <c r="C51" s="53">
        <v>200</v>
      </c>
      <c r="D51" s="53">
        <v>40</v>
      </c>
      <c r="E51" s="56">
        <v>260</v>
      </c>
      <c r="F51" s="99"/>
      <c r="G51" s="236" t="s">
        <v>400</v>
      </c>
      <c r="H51" s="96">
        <v>120</v>
      </c>
    </row>
    <row r="52" spans="1:8">
      <c r="A52" s="79" t="s">
        <v>77</v>
      </c>
      <c r="B52" s="53"/>
      <c r="C52" s="53"/>
      <c r="D52" s="53"/>
      <c r="E52" s="56"/>
      <c r="F52" s="99"/>
      <c r="G52" s="236"/>
      <c r="H52" s="93"/>
    </row>
    <row r="53" spans="1:8">
      <c r="A53" s="83" t="s">
        <v>78</v>
      </c>
      <c r="B53" s="53">
        <v>1328.6</v>
      </c>
      <c r="C53" s="53">
        <v>1328.6</v>
      </c>
      <c r="D53" s="53"/>
      <c r="E53" s="56">
        <v>1500</v>
      </c>
      <c r="F53" s="99"/>
      <c r="G53" s="22"/>
      <c r="H53" s="228">
        <f>SUM(H47:H52)</f>
        <v>1702.2699999999998</v>
      </c>
    </row>
    <row r="54" spans="1:8">
      <c r="A54" s="83" t="s">
        <v>79</v>
      </c>
      <c r="B54" s="53">
        <v>482.97</v>
      </c>
      <c r="C54" s="53">
        <v>482.97</v>
      </c>
      <c r="D54" s="53"/>
      <c r="E54" s="56">
        <v>600</v>
      </c>
      <c r="F54" s="99"/>
    </row>
    <row r="55" spans="1:8">
      <c r="A55" s="83" t="s">
        <v>80</v>
      </c>
      <c r="B55" s="53"/>
      <c r="C55" s="53"/>
      <c r="D55" s="53"/>
      <c r="E55" s="56">
        <v>500</v>
      </c>
      <c r="F55" s="99"/>
    </row>
    <row r="56" spans="1:8">
      <c r="A56" s="83" t="s">
        <v>81</v>
      </c>
      <c r="B56" s="53">
        <v>162.5</v>
      </c>
      <c r="C56" s="53">
        <v>162.5</v>
      </c>
      <c r="D56" s="53"/>
      <c r="E56" s="56">
        <v>180</v>
      </c>
      <c r="F56" s="99"/>
    </row>
    <row r="57" spans="1:8">
      <c r="A57" s="83" t="s">
        <v>82</v>
      </c>
      <c r="B57" s="53"/>
      <c r="C57" s="53"/>
      <c r="D57" s="53"/>
      <c r="E57" s="56"/>
      <c r="F57" s="99"/>
    </row>
    <row r="58" spans="1:8">
      <c r="A58" s="83" t="s">
        <v>83</v>
      </c>
      <c r="B58" s="53">
        <v>120</v>
      </c>
      <c r="C58" s="53">
        <v>100</v>
      </c>
      <c r="D58" s="53">
        <v>20</v>
      </c>
      <c r="E58" s="56">
        <v>140</v>
      </c>
      <c r="F58" s="99"/>
      <c r="G58" s="106"/>
      <c r="H58" s="94"/>
    </row>
    <row r="59" spans="1:8">
      <c r="A59" s="83" t="s">
        <v>84</v>
      </c>
      <c r="B59" s="53"/>
      <c r="C59" s="53"/>
      <c r="D59" s="53"/>
      <c r="E59" s="56"/>
      <c r="F59" s="99"/>
      <c r="G59" s="106"/>
      <c r="H59" s="94"/>
    </row>
    <row r="60" spans="1:8">
      <c r="A60" s="83"/>
      <c r="B60" s="53"/>
      <c r="C60" s="53"/>
      <c r="D60" s="53"/>
      <c r="E60" s="56"/>
      <c r="F60" s="99"/>
      <c r="G60" s="106"/>
      <c r="H60" s="94"/>
    </row>
    <row r="61" spans="1:8">
      <c r="A61" s="79" t="s">
        <v>85</v>
      </c>
      <c r="B61" s="53"/>
      <c r="C61" s="53"/>
      <c r="D61" s="53"/>
      <c r="E61" s="56"/>
      <c r="F61" s="99"/>
      <c r="H61" s="175"/>
    </row>
    <row r="62" spans="1:8">
      <c r="A62" s="83" t="s">
        <v>86</v>
      </c>
      <c r="B62" s="53">
        <v>549.38</v>
      </c>
      <c r="C62" s="53">
        <v>486</v>
      </c>
      <c r="D62" s="53">
        <v>63.38</v>
      </c>
      <c r="E62" s="56">
        <v>500</v>
      </c>
      <c r="F62" s="99"/>
    </row>
    <row r="63" spans="1:8">
      <c r="A63" s="83" t="s">
        <v>87</v>
      </c>
      <c r="B63" s="53"/>
      <c r="C63" s="53"/>
      <c r="D63" s="53"/>
      <c r="E63" s="56">
        <v>10</v>
      </c>
      <c r="F63" s="99"/>
    </row>
    <row r="64" spans="1:8">
      <c r="A64" s="83" t="s">
        <v>88</v>
      </c>
      <c r="B64" s="53">
        <v>177</v>
      </c>
      <c r="C64" s="53">
        <v>177</v>
      </c>
      <c r="D64" s="53"/>
      <c r="E64" s="56">
        <v>180</v>
      </c>
      <c r="F64" s="99"/>
    </row>
    <row r="65" spans="1:8">
      <c r="A65" s="83" t="s">
        <v>89</v>
      </c>
      <c r="B65" s="53">
        <v>40</v>
      </c>
      <c r="C65" s="53">
        <v>40</v>
      </c>
      <c r="D65" s="53"/>
      <c r="E65" s="56">
        <v>50</v>
      </c>
      <c r="F65" s="99"/>
    </row>
    <row r="66" spans="1:8">
      <c r="A66" s="83"/>
      <c r="B66" s="53"/>
      <c r="C66" s="53"/>
      <c r="D66" s="53"/>
      <c r="E66" s="56"/>
      <c r="F66" s="99"/>
    </row>
    <row r="67" spans="1:8">
      <c r="A67" s="79" t="s">
        <v>90</v>
      </c>
      <c r="B67" s="53"/>
      <c r="C67" s="53"/>
      <c r="D67" s="53"/>
      <c r="E67" s="56"/>
      <c r="F67" s="99"/>
      <c r="H67" s="105"/>
    </row>
    <row r="68" spans="1:8">
      <c r="A68" s="83" t="s">
        <v>91</v>
      </c>
      <c r="B68" s="53">
        <v>350</v>
      </c>
      <c r="C68" s="53">
        <v>350</v>
      </c>
      <c r="D68" s="53"/>
      <c r="E68" s="56">
        <v>350</v>
      </c>
      <c r="F68" s="99"/>
    </row>
    <row r="69" spans="1:8">
      <c r="A69" s="83" t="s">
        <v>92</v>
      </c>
      <c r="B69" s="53">
        <v>350</v>
      </c>
      <c r="C69" s="53">
        <v>350</v>
      </c>
      <c r="D69" s="53"/>
      <c r="E69" s="56">
        <v>350</v>
      </c>
      <c r="F69" s="99"/>
    </row>
    <row r="70" spans="1:8">
      <c r="A70" s="83" t="s">
        <v>93</v>
      </c>
      <c r="B70" s="53">
        <v>350</v>
      </c>
      <c r="C70" s="53">
        <v>350</v>
      </c>
      <c r="D70" s="53"/>
      <c r="E70" s="56">
        <v>350</v>
      </c>
      <c r="F70" s="99"/>
    </row>
    <row r="71" spans="1:8">
      <c r="A71" s="83" t="s">
        <v>94</v>
      </c>
      <c r="B71" s="53">
        <v>350</v>
      </c>
      <c r="C71" s="53">
        <v>350</v>
      </c>
      <c r="D71" s="53"/>
      <c r="E71" s="56">
        <v>350</v>
      </c>
      <c r="F71" s="99"/>
    </row>
    <row r="72" spans="1:8">
      <c r="A72" s="83" t="s">
        <v>95</v>
      </c>
      <c r="B72" s="53">
        <v>350</v>
      </c>
      <c r="C72" s="53">
        <v>350</v>
      </c>
      <c r="D72" s="53"/>
      <c r="E72" s="56">
        <v>350</v>
      </c>
      <c r="F72" s="99"/>
    </row>
    <row r="73" spans="1:8">
      <c r="A73" s="83" t="s">
        <v>96</v>
      </c>
      <c r="B73" s="53">
        <v>350</v>
      </c>
      <c r="C73" s="53">
        <v>350</v>
      </c>
      <c r="D73" s="53"/>
      <c r="E73" s="56">
        <v>350</v>
      </c>
      <c r="F73" s="99"/>
    </row>
    <row r="74" spans="1:8">
      <c r="A74" s="83" t="s">
        <v>97</v>
      </c>
      <c r="B74" s="53">
        <v>350</v>
      </c>
      <c r="C74" s="53">
        <v>350</v>
      </c>
      <c r="D74" s="53"/>
      <c r="E74" s="56">
        <v>350</v>
      </c>
      <c r="F74" s="99"/>
    </row>
    <row r="75" spans="1:8">
      <c r="A75" s="83" t="s">
        <v>98</v>
      </c>
      <c r="B75" s="53">
        <v>19.989999999999998</v>
      </c>
      <c r="C75" s="53">
        <v>19.989999999999998</v>
      </c>
      <c r="D75" s="53"/>
      <c r="E75" s="56">
        <v>30</v>
      </c>
      <c r="F75" s="99"/>
    </row>
    <row r="76" spans="1:8">
      <c r="A76" s="83" t="s">
        <v>185</v>
      </c>
      <c r="B76" s="53">
        <v>200</v>
      </c>
      <c r="C76" s="53">
        <v>200</v>
      </c>
      <c r="D76" s="53"/>
      <c r="E76" s="56">
        <v>200</v>
      </c>
      <c r="F76" s="99"/>
    </row>
    <row r="77" spans="1:8">
      <c r="A77" s="83" t="s">
        <v>99</v>
      </c>
      <c r="B77" s="53">
        <v>850</v>
      </c>
      <c r="C77" s="53">
        <v>850</v>
      </c>
      <c r="D77" s="53"/>
      <c r="E77" s="56">
        <v>850</v>
      </c>
      <c r="F77" s="99"/>
    </row>
    <row r="78" spans="1:8">
      <c r="A78" s="83" t="s">
        <v>100</v>
      </c>
      <c r="B78" s="53">
        <v>350</v>
      </c>
      <c r="C78" s="53">
        <v>350</v>
      </c>
      <c r="D78" s="53"/>
      <c r="E78" s="56">
        <v>350</v>
      </c>
      <c r="F78" s="99"/>
    </row>
    <row r="79" spans="1:8">
      <c r="A79" s="83" t="s">
        <v>101</v>
      </c>
      <c r="B79" s="53">
        <v>123.25</v>
      </c>
      <c r="C79" s="53">
        <v>123.25</v>
      </c>
      <c r="D79" s="53"/>
      <c r="E79" s="56">
        <v>120</v>
      </c>
      <c r="F79" s="99"/>
    </row>
    <row r="80" spans="1:8">
      <c r="A80" s="83" t="s">
        <v>102</v>
      </c>
      <c r="B80" s="53">
        <v>31.5</v>
      </c>
      <c r="C80" s="53">
        <v>31.5</v>
      </c>
      <c r="D80" s="53"/>
      <c r="E80" s="56">
        <v>150</v>
      </c>
      <c r="F80" s="99"/>
    </row>
    <row r="81" spans="1:6">
      <c r="A81" s="83"/>
      <c r="B81" s="53"/>
      <c r="C81" s="53"/>
      <c r="D81" s="53"/>
      <c r="E81" s="56"/>
      <c r="F81" s="99"/>
    </row>
    <row r="82" spans="1:6">
      <c r="A82" s="79" t="s">
        <v>103</v>
      </c>
      <c r="B82" s="53"/>
      <c r="C82" s="53"/>
      <c r="D82" s="53"/>
      <c r="E82" s="56"/>
      <c r="F82" s="99"/>
    </row>
    <row r="83" spans="1:6">
      <c r="A83" s="83" t="s">
        <v>104</v>
      </c>
      <c r="B83" s="53"/>
      <c r="C83" s="53"/>
      <c r="D83" s="53"/>
      <c r="E83" s="56">
        <v>350</v>
      </c>
      <c r="F83" s="99"/>
    </row>
    <row r="84" spans="1:6">
      <c r="A84" s="83" t="s">
        <v>105</v>
      </c>
      <c r="B84" s="53">
        <v>161.26</v>
      </c>
      <c r="C84" s="53">
        <v>134.38</v>
      </c>
      <c r="D84" s="53">
        <v>26.88</v>
      </c>
      <c r="E84" s="56">
        <v>175</v>
      </c>
      <c r="F84" s="99"/>
    </row>
    <row r="85" spans="1:6">
      <c r="A85" s="83" t="s">
        <v>106</v>
      </c>
      <c r="B85" s="53">
        <v>216</v>
      </c>
      <c r="C85" s="53">
        <v>180</v>
      </c>
      <c r="D85" s="53">
        <v>36</v>
      </c>
      <c r="E85" s="56">
        <v>180</v>
      </c>
      <c r="F85" s="99"/>
    </row>
    <row r="86" spans="1:6">
      <c r="A86" s="83" t="s">
        <v>107</v>
      </c>
      <c r="B86" s="53">
        <v>173.88</v>
      </c>
      <c r="C86" s="53">
        <v>144.88</v>
      </c>
      <c r="D86" s="53">
        <v>29</v>
      </c>
      <c r="E86" s="56">
        <v>175</v>
      </c>
      <c r="F86" s="99"/>
    </row>
    <row r="87" spans="1:6">
      <c r="A87" s="83" t="s">
        <v>108</v>
      </c>
      <c r="B87" s="53">
        <v>500</v>
      </c>
      <c r="C87" s="53">
        <v>500</v>
      </c>
      <c r="D87" s="53"/>
      <c r="E87" s="56">
        <v>500</v>
      </c>
      <c r="F87" s="99"/>
    </row>
    <row r="88" spans="1:6">
      <c r="A88" s="83" t="s">
        <v>109</v>
      </c>
      <c r="B88" s="53"/>
      <c r="C88" s="53"/>
      <c r="D88" s="53"/>
      <c r="E88" s="56"/>
      <c r="F88" s="99"/>
    </row>
    <row r="89" spans="1:6">
      <c r="A89" s="83" t="s">
        <v>110</v>
      </c>
      <c r="B89" s="53">
        <v>96</v>
      </c>
      <c r="C89" s="53">
        <v>80</v>
      </c>
      <c r="D89" s="53">
        <v>16</v>
      </c>
      <c r="E89" s="56">
        <v>80</v>
      </c>
      <c r="F89" s="99"/>
    </row>
    <row r="90" spans="1:6">
      <c r="A90" s="83"/>
      <c r="B90" s="53"/>
      <c r="C90" s="53"/>
      <c r="D90" s="53"/>
      <c r="E90" s="56"/>
      <c r="F90" s="99"/>
    </row>
    <row r="91" spans="1:6">
      <c r="A91" s="79" t="s">
        <v>111</v>
      </c>
      <c r="B91" s="53"/>
      <c r="C91" s="53"/>
      <c r="D91" s="53"/>
      <c r="E91" s="56"/>
      <c r="F91" s="99"/>
    </row>
    <row r="92" spans="1:6">
      <c r="A92" s="83" t="s">
        <v>112</v>
      </c>
      <c r="B92" s="53">
        <v>974.4</v>
      </c>
      <c r="C92" s="53">
        <v>812</v>
      </c>
      <c r="D92" s="53">
        <v>162.4</v>
      </c>
      <c r="E92" s="56">
        <v>500</v>
      </c>
      <c r="F92" s="99"/>
    </row>
    <row r="93" spans="1:6">
      <c r="A93" s="83" t="s">
        <v>113</v>
      </c>
      <c r="B93" s="53"/>
      <c r="C93" s="53"/>
      <c r="D93" s="53"/>
      <c r="E93" s="56">
        <v>350</v>
      </c>
      <c r="F93" s="99"/>
    </row>
    <row r="94" spans="1:6">
      <c r="A94" s="83" t="s">
        <v>114</v>
      </c>
      <c r="B94" s="53">
        <v>4500</v>
      </c>
      <c r="C94" s="53">
        <v>4500</v>
      </c>
      <c r="D94" s="53"/>
      <c r="E94" s="56">
        <v>4500</v>
      </c>
      <c r="F94" s="99"/>
    </row>
    <row r="95" spans="1:6">
      <c r="A95" s="83" t="s">
        <v>115</v>
      </c>
      <c r="B95" s="53"/>
      <c r="C95" s="53"/>
      <c r="D95" s="53"/>
      <c r="E95" s="56">
        <v>200</v>
      </c>
      <c r="F95" s="99"/>
    </row>
    <row r="96" spans="1:6">
      <c r="A96" s="83" t="s">
        <v>116</v>
      </c>
      <c r="B96" s="53"/>
      <c r="C96" s="53"/>
      <c r="D96" s="53"/>
      <c r="E96" s="56">
        <v>300</v>
      </c>
      <c r="F96" s="99"/>
    </row>
    <row r="97" spans="1:6">
      <c r="A97" s="83" t="s">
        <v>189</v>
      </c>
      <c r="B97" s="53">
        <v>242.99</v>
      </c>
      <c r="C97" s="53">
        <v>242.99</v>
      </c>
      <c r="D97" s="53"/>
      <c r="E97" s="56">
        <v>500</v>
      </c>
      <c r="F97" s="99"/>
    </row>
    <row r="98" spans="1:6">
      <c r="A98" s="83" t="s">
        <v>117</v>
      </c>
      <c r="B98" s="53">
        <v>397.56</v>
      </c>
      <c r="C98" s="53">
        <v>331.3</v>
      </c>
      <c r="D98" s="53">
        <v>66.260000000000005</v>
      </c>
      <c r="E98" s="56">
        <v>500</v>
      </c>
      <c r="F98" s="99"/>
    </row>
    <row r="99" spans="1:6">
      <c r="A99" s="83" t="s">
        <v>118</v>
      </c>
      <c r="B99" s="53"/>
      <c r="C99" s="53"/>
      <c r="D99" s="53"/>
      <c r="E99" s="56">
        <v>500</v>
      </c>
      <c r="F99" s="99"/>
    </row>
    <row r="100" spans="1:6">
      <c r="A100" s="83" t="s">
        <v>119</v>
      </c>
      <c r="B100" s="53"/>
      <c r="C100" s="53"/>
      <c r="D100" s="53"/>
      <c r="E100" s="56">
        <v>500</v>
      </c>
      <c r="F100" s="99"/>
    </row>
    <row r="101" spans="1:6">
      <c r="A101" s="83" t="s">
        <v>120</v>
      </c>
      <c r="B101" s="53"/>
      <c r="C101" s="53"/>
      <c r="D101" s="53"/>
      <c r="E101" s="56">
        <v>100</v>
      </c>
      <c r="F101" s="99"/>
    </row>
    <row r="102" spans="1:6">
      <c r="A102" s="83"/>
      <c r="B102" s="53"/>
      <c r="C102" s="53"/>
      <c r="D102" s="53"/>
      <c r="E102" s="56"/>
      <c r="F102" s="99"/>
    </row>
    <row r="103" spans="1:6">
      <c r="A103" s="79" t="s">
        <v>121</v>
      </c>
      <c r="B103" s="53"/>
      <c r="C103" s="53"/>
      <c r="D103" s="53"/>
      <c r="E103" s="56"/>
      <c r="F103" s="99"/>
    </row>
    <row r="104" spans="1:6">
      <c r="A104" s="83" t="s">
        <v>122</v>
      </c>
      <c r="B104" s="53"/>
      <c r="C104" s="53"/>
      <c r="D104" s="53"/>
      <c r="E104" s="56">
        <v>300</v>
      </c>
      <c r="F104" s="99"/>
    </row>
    <row r="105" spans="1:6">
      <c r="A105" s="83"/>
      <c r="B105" s="53"/>
      <c r="C105" s="53"/>
      <c r="D105" s="53"/>
      <c r="E105" s="56"/>
      <c r="F105" s="99"/>
    </row>
    <row r="106" spans="1:6">
      <c r="A106" s="83"/>
      <c r="B106" s="53"/>
      <c r="C106" s="53"/>
      <c r="D106" s="53"/>
      <c r="E106" s="56"/>
      <c r="F106" s="99"/>
    </row>
    <row r="107" spans="1:6">
      <c r="A107" s="79" t="s">
        <v>123</v>
      </c>
      <c r="B107" s="53"/>
      <c r="C107" s="53"/>
      <c r="D107" s="53"/>
      <c r="E107" s="56"/>
      <c r="F107" s="99"/>
    </row>
    <row r="108" spans="1:6">
      <c r="A108" s="83" t="s">
        <v>124</v>
      </c>
      <c r="B108" s="53"/>
      <c r="C108" s="53"/>
      <c r="D108" s="53"/>
      <c r="E108" s="56">
        <v>500</v>
      </c>
      <c r="F108" s="99"/>
    </row>
    <row r="109" spans="1:6">
      <c r="A109" s="83" t="s">
        <v>125</v>
      </c>
      <c r="B109" s="53">
        <v>121.51</v>
      </c>
      <c r="C109" s="53">
        <v>121.51</v>
      </c>
      <c r="D109" s="53"/>
      <c r="E109" s="56"/>
      <c r="F109" s="99"/>
    </row>
    <row r="110" spans="1:6">
      <c r="A110" s="83" t="s">
        <v>401</v>
      </c>
      <c r="B110" s="53"/>
      <c r="C110" s="53"/>
      <c r="D110" s="53"/>
      <c r="E110" s="56"/>
      <c r="F110" s="99"/>
    </row>
    <row r="111" spans="1:6">
      <c r="A111" s="83" t="s">
        <v>359</v>
      </c>
      <c r="B111" s="53">
        <v>369.13</v>
      </c>
      <c r="C111" s="53">
        <v>369.13</v>
      </c>
      <c r="D111" s="53"/>
      <c r="E111" s="56"/>
      <c r="F111" s="99"/>
    </row>
    <row r="112" spans="1:6">
      <c r="A112" s="83" t="s">
        <v>126</v>
      </c>
      <c r="B112" s="53"/>
      <c r="C112" s="53"/>
      <c r="D112" s="53"/>
      <c r="E112" s="56"/>
      <c r="F112" s="99"/>
    </row>
    <row r="113" spans="1:6">
      <c r="A113" s="83" t="s">
        <v>127</v>
      </c>
      <c r="B113" s="53"/>
      <c r="C113" s="53"/>
      <c r="D113" s="53"/>
      <c r="E113" s="56"/>
      <c r="F113" s="99"/>
    </row>
    <row r="114" spans="1:6">
      <c r="A114" s="83" t="s">
        <v>128</v>
      </c>
      <c r="B114" s="53"/>
      <c r="C114" s="53"/>
      <c r="D114" s="53"/>
      <c r="E114" s="56"/>
      <c r="F114" s="99"/>
    </row>
    <row r="115" spans="1:6">
      <c r="A115" s="83" t="s">
        <v>129</v>
      </c>
      <c r="B115" s="53">
        <v>89.7</v>
      </c>
      <c r="C115" s="53">
        <v>75.3</v>
      </c>
      <c r="D115" s="53">
        <v>14.4</v>
      </c>
      <c r="E115" s="56">
        <v>100</v>
      </c>
      <c r="F115" s="99"/>
    </row>
    <row r="116" spans="1:6">
      <c r="A116" s="83" t="s">
        <v>186</v>
      </c>
      <c r="B116" s="53">
        <v>216.55</v>
      </c>
      <c r="C116" s="53">
        <v>216.55</v>
      </c>
      <c r="D116" s="53"/>
      <c r="E116" s="56"/>
      <c r="F116" s="99"/>
    </row>
    <row r="117" spans="1:6">
      <c r="A117" s="83" t="s">
        <v>130</v>
      </c>
      <c r="B117" s="53"/>
      <c r="C117" s="53"/>
      <c r="D117" s="53"/>
      <c r="E117" s="56"/>
      <c r="F117" s="99"/>
    </row>
    <row r="118" spans="1:6">
      <c r="A118" s="83" t="s">
        <v>15</v>
      </c>
      <c r="B118" s="53">
        <v>591.59</v>
      </c>
      <c r="C118" s="53">
        <v>503.59</v>
      </c>
      <c r="D118" s="53">
        <v>88</v>
      </c>
      <c r="E118" s="56"/>
      <c r="F118" s="99"/>
    </row>
    <row r="119" spans="1:6">
      <c r="A119" s="83" t="s">
        <v>131</v>
      </c>
      <c r="B119" s="53"/>
      <c r="C119" s="53"/>
      <c r="D119" s="53"/>
      <c r="E119" s="56"/>
      <c r="F119" s="99"/>
    </row>
    <row r="120" spans="1:6">
      <c r="A120" s="83" t="s">
        <v>132</v>
      </c>
      <c r="B120" s="53"/>
      <c r="C120" s="53"/>
      <c r="D120" s="53"/>
      <c r="E120" s="56">
        <v>550</v>
      </c>
      <c r="F120" s="99"/>
    </row>
    <row r="121" spans="1:6">
      <c r="A121" s="83" t="s">
        <v>133</v>
      </c>
      <c r="B121" s="53"/>
      <c r="C121" s="53"/>
      <c r="D121" s="53"/>
      <c r="E121" s="56">
        <v>50</v>
      </c>
      <c r="F121" s="99"/>
    </row>
    <row r="122" spans="1:6">
      <c r="A122" s="83" t="s">
        <v>134</v>
      </c>
      <c r="B122" s="53"/>
      <c r="C122" s="53"/>
      <c r="D122" s="53"/>
      <c r="E122" s="56">
        <v>150</v>
      </c>
      <c r="F122" s="99"/>
    </row>
    <row r="123" spans="1:6">
      <c r="A123" s="83" t="s">
        <v>135</v>
      </c>
      <c r="B123" s="53"/>
      <c r="C123" s="53"/>
      <c r="D123" s="53"/>
      <c r="E123" s="56">
        <v>1000</v>
      </c>
      <c r="F123" s="99"/>
    </row>
    <row r="124" spans="1:6">
      <c r="A124" s="83" t="s">
        <v>230</v>
      </c>
      <c r="B124" s="53">
        <v>2804.88</v>
      </c>
      <c r="C124" s="53">
        <v>2340.1799999999998</v>
      </c>
      <c r="D124" s="53">
        <v>464.7</v>
      </c>
      <c r="E124" s="56"/>
      <c r="F124" s="99"/>
    </row>
    <row r="125" spans="1:6">
      <c r="A125" s="83" t="s">
        <v>136</v>
      </c>
      <c r="B125" s="53"/>
      <c r="C125" s="53"/>
      <c r="D125" s="53"/>
      <c r="E125" s="56"/>
      <c r="F125" s="99"/>
    </row>
    <row r="126" spans="1:6">
      <c r="A126" s="83" t="s">
        <v>284</v>
      </c>
      <c r="B126" s="53">
        <v>1800</v>
      </c>
      <c r="C126" s="53">
        <v>1500</v>
      </c>
      <c r="D126" s="53">
        <v>300</v>
      </c>
      <c r="E126" s="56"/>
      <c r="F126" s="99"/>
    </row>
    <row r="127" spans="1:6">
      <c r="A127" s="83" t="s">
        <v>137</v>
      </c>
      <c r="B127" s="53">
        <v>682.52</v>
      </c>
      <c r="C127" s="53">
        <v>659.27</v>
      </c>
      <c r="D127" s="53">
        <v>23.25</v>
      </c>
      <c r="E127" s="56">
        <v>600</v>
      </c>
      <c r="F127" s="99"/>
    </row>
    <row r="128" spans="1:6">
      <c r="A128" s="83" t="s">
        <v>285</v>
      </c>
      <c r="B128" s="53">
        <v>7860.68</v>
      </c>
      <c r="C128" s="53">
        <v>6550.57</v>
      </c>
      <c r="D128" s="53">
        <v>1310.1099999999999</v>
      </c>
      <c r="E128" s="56"/>
      <c r="F128" s="99"/>
    </row>
    <row r="129" spans="1:6">
      <c r="A129" s="83" t="s">
        <v>286</v>
      </c>
      <c r="B129" s="53"/>
      <c r="C129" s="53"/>
      <c r="D129" s="53"/>
      <c r="E129" s="56"/>
      <c r="F129" s="99"/>
    </row>
    <row r="130" spans="1:6">
      <c r="A130" s="83" t="s">
        <v>138</v>
      </c>
      <c r="B130" s="53"/>
      <c r="C130" s="53"/>
      <c r="D130" s="53"/>
      <c r="E130" s="56">
        <v>250</v>
      </c>
      <c r="F130" s="99"/>
    </row>
    <row r="131" spans="1:6">
      <c r="A131" s="83" t="s">
        <v>139</v>
      </c>
      <c r="B131" s="53">
        <v>34.99</v>
      </c>
      <c r="C131" s="53">
        <v>34.99</v>
      </c>
      <c r="D131" s="53"/>
      <c r="E131" s="56"/>
      <c r="F131" s="99"/>
    </row>
    <row r="132" spans="1:6">
      <c r="A132" s="83" t="s">
        <v>287</v>
      </c>
      <c r="B132" s="53">
        <v>547.72</v>
      </c>
      <c r="C132" s="53">
        <v>547.72</v>
      </c>
      <c r="D132" s="53"/>
      <c r="E132" s="56"/>
      <c r="F132" s="99"/>
    </row>
    <row r="133" spans="1:6">
      <c r="A133" s="83" t="s">
        <v>188</v>
      </c>
      <c r="B133" s="53">
        <v>500</v>
      </c>
      <c r="C133" s="53">
        <v>500</v>
      </c>
      <c r="D133" s="53"/>
      <c r="E133" s="56"/>
      <c r="F133" s="99"/>
    </row>
    <row r="134" spans="1:6">
      <c r="A134" s="83" t="s">
        <v>140</v>
      </c>
      <c r="B134" s="53"/>
      <c r="C134" s="53"/>
      <c r="D134" s="53"/>
      <c r="E134" s="56"/>
      <c r="F134" s="99"/>
    </row>
    <row r="135" spans="1:6">
      <c r="A135" s="83" t="s">
        <v>141</v>
      </c>
      <c r="B135" s="53"/>
      <c r="C135" s="53"/>
      <c r="D135" s="53"/>
      <c r="E135" s="56">
        <v>100</v>
      </c>
      <c r="F135" s="99"/>
    </row>
    <row r="136" spans="1:6">
      <c r="A136" s="83" t="s">
        <v>142</v>
      </c>
      <c r="B136" s="53"/>
      <c r="C136" s="53"/>
      <c r="D136" s="53"/>
      <c r="E136" s="56">
        <v>100</v>
      </c>
      <c r="F136" s="99"/>
    </row>
    <row r="137" spans="1:6">
      <c r="A137" s="83" t="s">
        <v>325</v>
      </c>
      <c r="B137" s="53">
        <v>198</v>
      </c>
      <c r="C137" s="53">
        <v>198</v>
      </c>
      <c r="D137" s="53"/>
      <c r="E137" s="60"/>
      <c r="F137" s="99"/>
    </row>
    <row r="138" spans="1:6">
      <c r="A138" s="83" t="s">
        <v>187</v>
      </c>
      <c r="B138" s="53"/>
      <c r="C138" s="53"/>
      <c r="D138" s="53"/>
      <c r="F138" s="99"/>
    </row>
    <row r="139" spans="1:6">
      <c r="B139" s="103">
        <f>SUM(B40:B137)</f>
        <v>45095.97</v>
      </c>
      <c r="C139" s="103">
        <f t="shared" ref="C139:E139" si="0">SUM(C40:C137)</f>
        <v>42368.968000000001</v>
      </c>
      <c r="D139" s="103">
        <f t="shared" si="0"/>
        <v>2707.62</v>
      </c>
      <c r="E139" s="103">
        <f t="shared" si="0"/>
        <v>36245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22D9F-4DE7-4DC7-847F-B1020D1094D6}">
  <dimension ref="A1:H139"/>
  <sheetViews>
    <sheetView tabSelected="1" topLeftCell="A135" workbookViewId="0">
      <selection activeCell="C135" sqref="C135"/>
    </sheetView>
  </sheetViews>
  <sheetFormatPr defaultRowHeight="15"/>
  <cols>
    <col min="1" max="1" width="24.85546875" customWidth="1"/>
    <col min="2" max="2" width="10.42578125" customWidth="1"/>
    <col min="3" max="3" width="10.7109375" customWidth="1"/>
    <col min="5" max="5" width="10.140625" customWidth="1"/>
    <col min="6" max="6" width="1.7109375" customWidth="1"/>
    <col min="8" max="8" width="10.42578125" customWidth="1"/>
  </cols>
  <sheetData>
    <row r="1" spans="1:8" ht="15.75" thickBot="1">
      <c r="A1" s="193" t="s">
        <v>402</v>
      </c>
      <c r="B1" s="50"/>
      <c r="C1" s="50"/>
      <c r="D1" s="50"/>
    </row>
    <row r="2" spans="1:8">
      <c r="A2" s="194" t="s">
        <v>143</v>
      </c>
      <c r="B2" s="53"/>
      <c r="C2" s="53"/>
      <c r="D2" s="53"/>
      <c r="E2" s="100" t="s">
        <v>168</v>
      </c>
      <c r="F2" s="99"/>
      <c r="G2" s="196" t="s">
        <v>403</v>
      </c>
      <c r="H2" s="197"/>
    </row>
    <row r="3" spans="1:8">
      <c r="A3" s="83" t="s">
        <v>144</v>
      </c>
      <c r="B3" s="53"/>
      <c r="C3" s="53"/>
      <c r="D3" s="53"/>
      <c r="E3" s="56">
        <v>520</v>
      </c>
      <c r="F3" s="99"/>
      <c r="G3" s="198"/>
      <c r="H3" s="199"/>
    </row>
    <row r="4" spans="1:8">
      <c r="A4" s="83" t="s">
        <v>359</v>
      </c>
      <c r="B4" s="53">
        <v>1012.04</v>
      </c>
      <c r="C4" s="53"/>
      <c r="D4" s="53"/>
      <c r="E4" s="56"/>
      <c r="F4" s="99"/>
      <c r="G4" s="200" t="s">
        <v>169</v>
      </c>
      <c r="H4" s="201">
        <v>24888.85</v>
      </c>
    </row>
    <row r="5" spans="1:8" ht="15.75" thickBot="1">
      <c r="A5" s="83" t="s">
        <v>129</v>
      </c>
      <c r="B5" s="53">
        <v>332</v>
      </c>
      <c r="C5" s="53"/>
      <c r="D5" s="53"/>
      <c r="E5" s="56"/>
      <c r="F5" s="99"/>
      <c r="G5" s="202" t="s">
        <v>170</v>
      </c>
      <c r="H5" s="203">
        <f>SUM(H43+H50)</f>
        <v>557.64</v>
      </c>
    </row>
    <row r="6" spans="1:8" ht="15.75" thickBot="1">
      <c r="A6" s="83" t="s">
        <v>145</v>
      </c>
      <c r="B6" s="53">
        <v>556</v>
      </c>
      <c r="C6" s="53"/>
      <c r="D6" s="53"/>
      <c r="E6" s="56"/>
      <c r="F6" s="99"/>
      <c r="G6" s="204" t="s">
        <v>171</v>
      </c>
      <c r="H6" s="205">
        <f>SUM(H37)</f>
        <v>0</v>
      </c>
    </row>
    <row r="7" spans="1:8">
      <c r="A7" s="83" t="s">
        <v>146</v>
      </c>
      <c r="B7" s="53"/>
      <c r="C7" s="53"/>
      <c r="D7" s="53"/>
      <c r="E7" s="56"/>
      <c r="F7" s="99"/>
      <c r="G7" s="206"/>
      <c r="H7" s="201">
        <f>SUM(H4-H5+H6)</f>
        <v>24331.21</v>
      </c>
    </row>
    <row r="8" spans="1:8">
      <c r="A8" s="83" t="s">
        <v>147</v>
      </c>
      <c r="B8" s="53">
        <v>1144.18</v>
      </c>
      <c r="C8" s="53"/>
      <c r="D8" s="53"/>
      <c r="E8" s="56">
        <v>340</v>
      </c>
      <c r="F8" s="99"/>
      <c r="G8" s="207"/>
      <c r="H8" s="208"/>
    </row>
    <row r="9" spans="1:8">
      <c r="A9" s="83" t="s">
        <v>148</v>
      </c>
      <c r="B9" s="53">
        <v>4.2</v>
      </c>
      <c r="C9" s="53"/>
      <c r="D9" s="53"/>
      <c r="E9" s="56">
        <v>5</v>
      </c>
      <c r="F9" s="99"/>
      <c r="G9" s="200" t="s">
        <v>172</v>
      </c>
      <c r="H9" s="201">
        <v>2216.0700000000002</v>
      </c>
    </row>
    <row r="10" spans="1:8">
      <c r="A10" s="83" t="s">
        <v>394</v>
      </c>
      <c r="B10" s="53">
        <v>1900</v>
      </c>
      <c r="C10" s="53"/>
      <c r="D10" s="53"/>
      <c r="E10" s="56"/>
      <c r="F10" s="99"/>
      <c r="G10" s="200"/>
      <c r="H10" s="201"/>
    </row>
    <row r="11" spans="1:8">
      <c r="A11" s="83" t="s">
        <v>198</v>
      </c>
      <c r="B11" s="53">
        <v>120</v>
      </c>
      <c r="C11" s="53"/>
      <c r="D11" s="53"/>
      <c r="E11" s="56"/>
      <c r="F11" s="99"/>
      <c r="G11" s="200"/>
      <c r="H11" s="201"/>
    </row>
    <row r="12" spans="1:8">
      <c r="A12" s="83" t="s">
        <v>150</v>
      </c>
      <c r="B12" s="53"/>
      <c r="C12" s="53"/>
      <c r="D12" s="53"/>
      <c r="E12" s="56"/>
      <c r="F12" s="99"/>
      <c r="G12" s="200" t="s">
        <v>173</v>
      </c>
      <c r="H12" s="201">
        <v>79785.84</v>
      </c>
    </row>
    <row r="13" spans="1:8">
      <c r="A13" s="83" t="s">
        <v>15</v>
      </c>
      <c r="B13" s="53">
        <v>1200</v>
      </c>
      <c r="C13" s="53"/>
      <c r="D13" s="53"/>
      <c r="E13" s="56"/>
      <c r="F13" s="99"/>
      <c r="G13" s="200" t="s">
        <v>174</v>
      </c>
      <c r="H13" s="201"/>
    </row>
    <row r="14" spans="1:8">
      <c r="A14" s="83" t="s">
        <v>34</v>
      </c>
      <c r="B14" s="53"/>
      <c r="C14" s="53"/>
      <c r="D14" s="53"/>
      <c r="E14" s="56"/>
      <c r="F14" s="99"/>
      <c r="G14" s="209"/>
      <c r="H14" s="201"/>
    </row>
    <row r="15" spans="1:8" ht="15.75" thickBot="1">
      <c r="A15" s="83" t="s">
        <v>151</v>
      </c>
      <c r="B15" s="53"/>
      <c r="C15" s="53"/>
      <c r="D15" s="53"/>
      <c r="E15" s="56"/>
      <c r="F15" s="99"/>
      <c r="G15" s="210" t="s">
        <v>175</v>
      </c>
      <c r="H15" s="211">
        <f>SUM(H7:H13)</f>
        <v>106333.12</v>
      </c>
    </row>
    <row r="16" spans="1:8">
      <c r="A16" s="83" t="s">
        <v>342</v>
      </c>
      <c r="B16" s="53">
        <v>1000</v>
      </c>
      <c r="C16" s="53"/>
      <c r="D16" s="53"/>
      <c r="E16" s="56"/>
      <c r="F16" s="99"/>
      <c r="G16" s="198"/>
      <c r="H16" s="201"/>
    </row>
    <row r="17" spans="1:8">
      <c r="A17" s="83" t="s">
        <v>152</v>
      </c>
      <c r="B17" s="53"/>
      <c r="C17" s="53"/>
      <c r="D17" s="53"/>
      <c r="E17" s="56"/>
      <c r="F17" s="99"/>
    </row>
    <row r="18" spans="1:8">
      <c r="A18" s="83" t="s">
        <v>153</v>
      </c>
      <c r="B18" s="53">
        <v>3540.87</v>
      </c>
      <c r="C18" s="53"/>
      <c r="D18" s="53"/>
      <c r="E18" s="56">
        <v>1500</v>
      </c>
      <c r="F18" s="99"/>
      <c r="G18" s="79" t="s">
        <v>176</v>
      </c>
      <c r="H18" s="80">
        <v>94238.76</v>
      </c>
    </row>
    <row r="19" spans="1:8">
      <c r="A19" s="83" t="s">
        <v>154</v>
      </c>
      <c r="B19" s="53">
        <v>244.47</v>
      </c>
      <c r="C19" s="53"/>
      <c r="D19" s="53"/>
      <c r="E19" s="56"/>
      <c r="F19" s="99"/>
      <c r="G19" s="212"/>
      <c r="H19" s="212"/>
    </row>
    <row r="20" spans="1:8">
      <c r="A20" s="83" t="s">
        <v>155</v>
      </c>
      <c r="B20" s="53">
        <v>53</v>
      </c>
      <c r="C20" s="53"/>
      <c r="D20" s="53"/>
      <c r="E20" s="56"/>
      <c r="F20" s="99"/>
      <c r="G20" s="81" t="s">
        <v>177</v>
      </c>
      <c r="H20" s="82"/>
    </row>
    <row r="21" spans="1:8">
      <c r="A21" s="83" t="s">
        <v>285</v>
      </c>
      <c r="B21" s="53">
        <v>5492.57</v>
      </c>
      <c r="C21" s="53"/>
      <c r="D21" s="53"/>
      <c r="E21" s="56"/>
      <c r="F21" s="99"/>
      <c r="G21" s="81" t="s">
        <v>165</v>
      </c>
      <c r="H21" s="82">
        <f>SUM(B36)</f>
        <v>57190.33</v>
      </c>
    </row>
    <row r="22" spans="1:8">
      <c r="A22" s="83" t="s">
        <v>288</v>
      </c>
      <c r="B22" s="53">
        <v>550</v>
      </c>
      <c r="C22" s="53"/>
      <c r="D22" s="53"/>
      <c r="E22" s="56"/>
      <c r="F22" s="99"/>
      <c r="G22" s="83" t="s">
        <v>178</v>
      </c>
      <c r="H22" s="84"/>
    </row>
    <row r="23" spans="1:8">
      <c r="A23" s="83" t="s">
        <v>156</v>
      </c>
      <c r="B23" s="53"/>
      <c r="C23" s="53"/>
      <c r="D23" s="53"/>
      <c r="E23" s="56"/>
      <c r="F23" s="99"/>
      <c r="G23" s="85"/>
      <c r="H23" s="86">
        <f>SUM(H21:H22)</f>
        <v>57190.33</v>
      </c>
    </row>
    <row r="24" spans="1:8">
      <c r="A24" s="83" t="s">
        <v>157</v>
      </c>
      <c r="B24" s="53"/>
      <c r="C24" s="53"/>
      <c r="D24" s="53"/>
      <c r="E24" s="56"/>
      <c r="F24" s="99"/>
      <c r="G24" s="85"/>
      <c r="H24" s="170"/>
    </row>
    <row r="25" spans="1:8">
      <c r="A25" s="83" t="s">
        <v>287</v>
      </c>
      <c r="B25" s="53">
        <v>1100</v>
      </c>
      <c r="C25" s="53"/>
      <c r="D25" s="53"/>
      <c r="E25" s="56"/>
      <c r="F25" s="99"/>
      <c r="G25" s="87" t="s">
        <v>179</v>
      </c>
      <c r="H25" s="87"/>
    </row>
    <row r="26" spans="1:8">
      <c r="A26" s="83" t="s">
        <v>46</v>
      </c>
      <c r="B26" s="53">
        <v>1000</v>
      </c>
      <c r="C26" s="53"/>
      <c r="D26" s="53"/>
      <c r="E26" s="56"/>
      <c r="F26" s="99"/>
      <c r="G26" s="87" t="s">
        <v>180</v>
      </c>
      <c r="H26" s="88">
        <f>SUM(B139)</f>
        <v>45095.97</v>
      </c>
    </row>
    <row r="27" spans="1:8">
      <c r="A27" s="83" t="s">
        <v>324</v>
      </c>
      <c r="B27" s="53">
        <v>400</v>
      </c>
      <c r="C27" s="53"/>
      <c r="D27" s="53"/>
      <c r="E27" s="56"/>
      <c r="F27" s="99"/>
      <c r="G27" s="83" t="s">
        <v>178</v>
      </c>
      <c r="H27" s="84"/>
    </row>
    <row r="28" spans="1:8">
      <c r="A28" s="83" t="s">
        <v>283</v>
      </c>
      <c r="B28" s="53">
        <v>400</v>
      </c>
      <c r="C28" s="53"/>
      <c r="D28" s="53"/>
      <c r="E28" s="56"/>
      <c r="F28" s="99"/>
      <c r="G28" s="85"/>
      <c r="H28" s="86">
        <f>SUM(H26)-H27</f>
        <v>45095.97</v>
      </c>
    </row>
    <row r="29" spans="1:8">
      <c r="A29" s="83" t="s">
        <v>158</v>
      </c>
      <c r="B29" s="53">
        <v>896</v>
      </c>
      <c r="C29" s="53"/>
      <c r="D29" s="53"/>
      <c r="E29" s="56">
        <v>720</v>
      </c>
      <c r="F29" s="99"/>
      <c r="G29" s="85"/>
      <c r="H29" s="85"/>
    </row>
    <row r="30" spans="1:8">
      <c r="A30" s="195" t="s">
        <v>159</v>
      </c>
      <c r="B30" s="55">
        <f>SUM(B3:B29)</f>
        <v>20945.330000000002</v>
      </c>
      <c r="C30" s="53"/>
      <c r="D30" s="53"/>
      <c r="E30" s="57">
        <f>SUM(E3:E29)</f>
        <v>3085</v>
      </c>
      <c r="F30" s="99"/>
      <c r="G30" s="179" t="s">
        <v>181</v>
      </c>
      <c r="H30" s="90">
        <f>SUM(H18+H23-H28)</f>
        <v>106333.12</v>
      </c>
    </row>
    <row r="31" spans="1:8">
      <c r="A31" s="195" t="s">
        <v>160</v>
      </c>
      <c r="B31" s="101"/>
      <c r="C31" s="53"/>
      <c r="D31" s="53"/>
      <c r="E31" s="56"/>
      <c r="F31" s="99"/>
      <c r="G31" s="85"/>
      <c r="H31" s="213" t="s">
        <v>182</v>
      </c>
    </row>
    <row r="32" spans="1:8">
      <c r="A32" s="83" t="s">
        <v>161</v>
      </c>
      <c r="B32" s="53">
        <v>18122.5</v>
      </c>
      <c r="C32" s="53"/>
      <c r="D32" s="53"/>
      <c r="E32" s="102"/>
      <c r="F32" s="99"/>
      <c r="G32" s="85"/>
      <c r="H32" s="85"/>
    </row>
    <row r="33" spans="1:8">
      <c r="A33" s="83" t="s">
        <v>162</v>
      </c>
      <c r="B33" s="53">
        <v>18122.5</v>
      </c>
      <c r="C33" s="53"/>
      <c r="D33" s="53"/>
      <c r="E33" s="58"/>
      <c r="F33" s="99"/>
    </row>
    <row r="34" spans="1:8">
      <c r="A34" s="83" t="s">
        <v>163</v>
      </c>
      <c r="B34" s="53"/>
      <c r="C34" s="53"/>
      <c r="D34" s="53"/>
      <c r="E34" s="58"/>
      <c r="F34" s="99"/>
      <c r="G34" s="214"/>
    </row>
    <row r="35" spans="1:8">
      <c r="A35" s="83" t="s">
        <v>164</v>
      </c>
      <c r="B35" s="53"/>
      <c r="C35" s="53"/>
      <c r="D35" s="53"/>
      <c r="E35" s="58"/>
      <c r="F35" s="99"/>
      <c r="G35" s="214"/>
      <c r="H35" s="223"/>
    </row>
    <row r="36" spans="1:8">
      <c r="A36" s="195" t="s">
        <v>165</v>
      </c>
      <c r="B36" s="55">
        <f>SUM(B30:B34)</f>
        <v>57190.33</v>
      </c>
      <c r="C36" s="53"/>
      <c r="D36" s="53"/>
      <c r="E36" s="58"/>
      <c r="F36" s="99"/>
      <c r="G36" s="214"/>
      <c r="H36" s="223"/>
    </row>
    <row r="37" spans="1:8">
      <c r="A37" s="83"/>
      <c r="B37" s="53"/>
      <c r="C37" s="53"/>
      <c r="D37" s="53"/>
      <c r="E37" s="58"/>
      <c r="F37" s="99"/>
      <c r="G37" s="85"/>
      <c r="H37" s="229"/>
    </row>
    <row r="38" spans="1:8">
      <c r="A38" s="194" t="s">
        <v>166</v>
      </c>
      <c r="B38" s="53"/>
      <c r="C38" s="53"/>
      <c r="D38" s="53"/>
      <c r="E38" s="59"/>
      <c r="F38" s="99"/>
    </row>
    <row r="39" spans="1:8">
      <c r="A39" s="79" t="s">
        <v>66</v>
      </c>
      <c r="B39" s="52"/>
      <c r="C39" s="52"/>
      <c r="D39" s="52"/>
      <c r="E39" s="59"/>
      <c r="F39" s="99"/>
    </row>
    <row r="40" spans="1:8">
      <c r="A40" s="83" t="s">
        <v>67</v>
      </c>
      <c r="B40" s="53">
        <v>592.29999999999995</v>
      </c>
      <c r="C40" s="53">
        <v>559.05999999999995</v>
      </c>
      <c r="D40" s="53">
        <v>33.24</v>
      </c>
      <c r="E40" s="56">
        <v>750</v>
      </c>
      <c r="F40" s="99"/>
      <c r="G40" s="214" t="s">
        <v>191</v>
      </c>
      <c r="H40" s="215"/>
    </row>
    <row r="41" spans="1:8">
      <c r="A41" s="83" t="s">
        <v>68</v>
      </c>
      <c r="B41" s="53">
        <v>13609.44</v>
      </c>
      <c r="C41" s="53">
        <v>13609.44</v>
      </c>
      <c r="D41" s="53"/>
      <c r="E41" s="56">
        <v>13000</v>
      </c>
      <c r="F41" s="99"/>
      <c r="G41" s="214">
        <v>2175</v>
      </c>
      <c r="H41" s="215">
        <v>34.99</v>
      </c>
    </row>
    <row r="42" spans="1:8">
      <c r="A42" s="83" t="s">
        <v>69</v>
      </c>
      <c r="B42" s="53">
        <v>330</v>
      </c>
      <c r="C42" s="53">
        <v>330</v>
      </c>
      <c r="D42" s="53"/>
      <c r="E42" s="56">
        <v>240</v>
      </c>
      <c r="F42" s="99"/>
      <c r="G42" s="216">
        <v>2180</v>
      </c>
      <c r="H42" s="215">
        <v>39.08</v>
      </c>
    </row>
    <row r="43" spans="1:8">
      <c r="A43" s="83" t="s">
        <v>70</v>
      </c>
      <c r="B43" s="53"/>
      <c r="C43" s="53"/>
      <c r="D43" s="53"/>
      <c r="E43" s="56">
        <v>150</v>
      </c>
      <c r="F43" s="99"/>
      <c r="G43" s="218"/>
      <c r="H43" s="238">
        <f>SUM(H41:H42)</f>
        <v>74.069999999999993</v>
      </c>
    </row>
    <row r="44" spans="1:8">
      <c r="A44" s="83"/>
      <c r="B44" s="53"/>
      <c r="C44" s="53"/>
      <c r="D44" s="53"/>
      <c r="E44" s="56"/>
      <c r="F44" s="99"/>
      <c r="G44" s="219"/>
      <c r="H44" s="220"/>
    </row>
    <row r="45" spans="1:8">
      <c r="A45" s="79" t="s">
        <v>71</v>
      </c>
      <c r="B45" s="53"/>
      <c r="C45" s="53"/>
      <c r="D45" s="53"/>
      <c r="E45" s="56"/>
      <c r="F45" s="99"/>
    </row>
    <row r="46" spans="1:8">
      <c r="A46" s="83" t="s">
        <v>72</v>
      </c>
      <c r="B46" s="53">
        <v>116.64</v>
      </c>
      <c r="C46" s="53">
        <v>116.64</v>
      </c>
      <c r="D46" s="53"/>
      <c r="E46" s="56">
        <v>450</v>
      </c>
      <c r="F46" s="99"/>
      <c r="G46" s="131" t="s">
        <v>183</v>
      </c>
      <c r="H46" s="94"/>
    </row>
    <row r="47" spans="1:8">
      <c r="A47" s="83" t="s">
        <v>73</v>
      </c>
      <c r="B47" s="53">
        <v>93.04</v>
      </c>
      <c r="C47" s="53">
        <v>79.040000000000006</v>
      </c>
      <c r="D47" s="53">
        <v>14</v>
      </c>
      <c r="E47" s="56">
        <v>300</v>
      </c>
      <c r="F47" s="99"/>
      <c r="G47" s="131">
        <v>2182</v>
      </c>
      <c r="H47" s="94">
        <v>36.99</v>
      </c>
    </row>
    <row r="48" spans="1:8">
      <c r="A48" s="83"/>
      <c r="B48" s="53"/>
      <c r="C48" s="53"/>
      <c r="D48" s="53"/>
      <c r="E48" s="56"/>
      <c r="F48" s="99"/>
      <c r="G48" s="131">
        <v>2183</v>
      </c>
      <c r="H48" s="93">
        <v>326.58</v>
      </c>
    </row>
    <row r="49" spans="1:8">
      <c r="A49" s="79" t="s">
        <v>74</v>
      </c>
      <c r="B49" s="53"/>
      <c r="C49" s="53"/>
      <c r="D49" s="53"/>
      <c r="E49" s="56"/>
      <c r="F49" s="99"/>
      <c r="G49" s="236" t="s">
        <v>400</v>
      </c>
      <c r="H49" s="96">
        <v>120</v>
      </c>
    </row>
    <row r="50" spans="1:8">
      <c r="A50" s="83" t="s">
        <v>75</v>
      </c>
      <c r="B50" s="53">
        <v>150</v>
      </c>
      <c r="C50" s="53">
        <v>150</v>
      </c>
      <c r="D50" s="53"/>
      <c r="E50" s="56">
        <v>175</v>
      </c>
      <c r="F50" s="99"/>
      <c r="G50" s="92"/>
      <c r="H50" s="237">
        <f>SUM(H47:H49)</f>
        <v>483.57</v>
      </c>
    </row>
    <row r="51" spans="1:8">
      <c r="A51" s="83" t="s">
        <v>76</v>
      </c>
      <c r="B51" s="53">
        <v>240</v>
      </c>
      <c r="C51" s="53">
        <v>200</v>
      </c>
      <c r="D51" s="53">
        <v>40</v>
      </c>
      <c r="E51" s="56">
        <v>260</v>
      </c>
      <c r="F51" s="99"/>
    </row>
    <row r="52" spans="1:8">
      <c r="A52" s="79" t="s">
        <v>77</v>
      </c>
      <c r="B52" s="53"/>
      <c r="C52" s="53"/>
      <c r="D52" s="53"/>
      <c r="E52" s="56"/>
      <c r="F52" s="99"/>
      <c r="G52" s="236"/>
      <c r="H52" s="93"/>
    </row>
    <row r="53" spans="1:8">
      <c r="A53" s="83" t="s">
        <v>78</v>
      </c>
      <c r="B53" s="53">
        <v>1328.6</v>
      </c>
      <c r="C53" s="53">
        <v>1328.6</v>
      </c>
      <c r="D53" s="53"/>
      <c r="E53" s="56">
        <v>1500</v>
      </c>
      <c r="F53" s="99"/>
      <c r="G53" s="22"/>
      <c r="H53" s="220"/>
    </row>
    <row r="54" spans="1:8">
      <c r="A54" s="83" t="s">
        <v>79</v>
      </c>
      <c r="B54" s="53">
        <v>482.97</v>
      </c>
      <c r="C54" s="53">
        <v>482.97</v>
      </c>
      <c r="D54" s="53"/>
      <c r="E54" s="56">
        <v>600</v>
      </c>
      <c r="F54" s="99"/>
    </row>
    <row r="55" spans="1:8">
      <c r="A55" s="83" t="s">
        <v>80</v>
      </c>
      <c r="B55" s="53"/>
      <c r="C55" s="53"/>
      <c r="D55" s="53"/>
      <c r="E55" s="56">
        <v>500</v>
      </c>
      <c r="F55" s="99"/>
    </row>
    <row r="56" spans="1:8">
      <c r="A56" s="83" t="s">
        <v>81</v>
      </c>
      <c r="B56" s="53">
        <v>162.5</v>
      </c>
      <c r="C56" s="53">
        <v>162.5</v>
      </c>
      <c r="D56" s="53"/>
      <c r="E56" s="56">
        <v>180</v>
      </c>
      <c r="F56" s="99"/>
    </row>
    <row r="57" spans="1:8">
      <c r="A57" s="83" t="s">
        <v>82</v>
      </c>
      <c r="B57" s="53"/>
      <c r="C57" s="53"/>
      <c r="D57" s="53"/>
      <c r="E57" s="56"/>
      <c r="F57" s="99"/>
    </row>
    <row r="58" spans="1:8">
      <c r="A58" s="83" t="s">
        <v>83</v>
      </c>
      <c r="B58" s="53">
        <v>120</v>
      </c>
      <c r="C58" s="53">
        <v>100</v>
      </c>
      <c r="D58" s="53">
        <v>20</v>
      </c>
      <c r="E58" s="56">
        <v>140</v>
      </c>
      <c r="F58" s="99"/>
      <c r="G58" s="106"/>
      <c r="H58" s="94"/>
    </row>
    <row r="59" spans="1:8">
      <c r="A59" s="83" t="s">
        <v>84</v>
      </c>
      <c r="B59" s="53"/>
      <c r="C59" s="53"/>
      <c r="D59" s="53"/>
      <c r="E59" s="56"/>
      <c r="F59" s="99"/>
      <c r="G59" s="106"/>
      <c r="H59" s="94"/>
    </row>
    <row r="60" spans="1:8">
      <c r="A60" s="83"/>
      <c r="B60" s="53"/>
      <c r="C60" s="53"/>
      <c r="D60" s="53"/>
      <c r="E60" s="56"/>
      <c r="F60" s="99"/>
      <c r="G60" s="106"/>
      <c r="H60" s="94"/>
    </row>
    <row r="61" spans="1:8">
      <c r="A61" s="79" t="s">
        <v>85</v>
      </c>
      <c r="B61" s="53"/>
      <c r="C61" s="53"/>
      <c r="D61" s="53"/>
      <c r="E61" s="56"/>
      <c r="F61" s="99"/>
      <c r="H61" s="175"/>
    </row>
    <row r="62" spans="1:8">
      <c r="A62" s="83" t="s">
        <v>86</v>
      </c>
      <c r="B62" s="53">
        <v>549.38</v>
      </c>
      <c r="C62" s="53">
        <v>486</v>
      </c>
      <c r="D62" s="53">
        <v>63.38</v>
      </c>
      <c r="E62" s="56">
        <v>500</v>
      </c>
      <c r="F62" s="99"/>
    </row>
    <row r="63" spans="1:8">
      <c r="A63" s="83" t="s">
        <v>87</v>
      </c>
      <c r="B63" s="53"/>
      <c r="C63" s="53"/>
      <c r="D63" s="53"/>
      <c r="E63" s="56">
        <v>10</v>
      </c>
      <c r="F63" s="99"/>
    </row>
    <row r="64" spans="1:8">
      <c r="A64" s="83" t="s">
        <v>88</v>
      </c>
      <c r="B64" s="53">
        <v>177</v>
      </c>
      <c r="C64" s="53">
        <v>177</v>
      </c>
      <c r="D64" s="53"/>
      <c r="E64" s="56">
        <v>180</v>
      </c>
      <c r="F64" s="99"/>
    </row>
    <row r="65" spans="1:8">
      <c r="A65" s="83" t="s">
        <v>89</v>
      </c>
      <c r="B65" s="53">
        <v>40</v>
      </c>
      <c r="C65" s="53">
        <v>40</v>
      </c>
      <c r="D65" s="53"/>
      <c r="E65" s="56">
        <v>50</v>
      </c>
      <c r="F65" s="99"/>
    </row>
    <row r="66" spans="1:8">
      <c r="A66" s="83"/>
      <c r="B66" s="53"/>
      <c r="C66" s="53"/>
      <c r="D66" s="53"/>
      <c r="E66" s="56"/>
      <c r="F66" s="99"/>
    </row>
    <row r="67" spans="1:8">
      <c r="A67" s="79" t="s">
        <v>90</v>
      </c>
      <c r="B67" s="53"/>
      <c r="C67" s="53"/>
      <c r="D67" s="53"/>
      <c r="E67" s="56"/>
      <c r="F67" s="99"/>
      <c r="H67" s="105"/>
    </row>
    <row r="68" spans="1:8">
      <c r="A68" s="83" t="s">
        <v>91</v>
      </c>
      <c r="B68" s="53">
        <v>350</v>
      </c>
      <c r="C68" s="53">
        <v>350</v>
      </c>
      <c r="D68" s="53"/>
      <c r="E68" s="56">
        <v>350</v>
      </c>
      <c r="F68" s="99"/>
    </row>
    <row r="69" spans="1:8">
      <c r="A69" s="83" t="s">
        <v>92</v>
      </c>
      <c r="B69" s="53">
        <v>350</v>
      </c>
      <c r="C69" s="53">
        <v>350</v>
      </c>
      <c r="D69" s="53"/>
      <c r="E69" s="56">
        <v>350</v>
      </c>
      <c r="F69" s="99"/>
    </row>
    <row r="70" spans="1:8">
      <c r="A70" s="83" t="s">
        <v>93</v>
      </c>
      <c r="B70" s="53">
        <v>350</v>
      </c>
      <c r="C70" s="53">
        <v>350</v>
      </c>
      <c r="D70" s="53"/>
      <c r="E70" s="56">
        <v>350</v>
      </c>
      <c r="F70" s="99"/>
    </row>
    <row r="71" spans="1:8">
      <c r="A71" s="83" t="s">
        <v>94</v>
      </c>
      <c r="B71" s="53">
        <v>350</v>
      </c>
      <c r="C71" s="53">
        <v>350</v>
      </c>
      <c r="D71" s="53"/>
      <c r="E71" s="56">
        <v>350</v>
      </c>
      <c r="F71" s="99"/>
    </row>
    <row r="72" spans="1:8">
      <c r="A72" s="83" t="s">
        <v>95</v>
      </c>
      <c r="B72" s="53">
        <v>350</v>
      </c>
      <c r="C72" s="53">
        <v>350</v>
      </c>
      <c r="D72" s="53"/>
      <c r="E72" s="56">
        <v>350</v>
      </c>
      <c r="F72" s="99"/>
    </row>
    <row r="73" spans="1:8">
      <c r="A73" s="83" t="s">
        <v>96</v>
      </c>
      <c r="B73" s="53">
        <v>350</v>
      </c>
      <c r="C73" s="53">
        <v>350</v>
      </c>
      <c r="D73" s="53"/>
      <c r="E73" s="56">
        <v>350</v>
      </c>
      <c r="F73" s="99"/>
    </row>
    <row r="74" spans="1:8">
      <c r="A74" s="83" t="s">
        <v>97</v>
      </c>
      <c r="B74" s="53">
        <v>350</v>
      </c>
      <c r="C74" s="53">
        <v>350</v>
      </c>
      <c r="D74" s="53"/>
      <c r="E74" s="56">
        <v>350</v>
      </c>
      <c r="F74" s="99"/>
    </row>
    <row r="75" spans="1:8">
      <c r="A75" s="83" t="s">
        <v>98</v>
      </c>
      <c r="B75" s="53">
        <v>19.989999999999998</v>
      </c>
      <c r="C75" s="53">
        <v>19.989999999999998</v>
      </c>
      <c r="D75" s="53"/>
      <c r="E75" s="56">
        <v>30</v>
      </c>
      <c r="F75" s="99"/>
    </row>
    <row r="76" spans="1:8">
      <c r="A76" s="83" t="s">
        <v>185</v>
      </c>
      <c r="B76" s="53">
        <v>200</v>
      </c>
      <c r="C76" s="53">
        <v>200</v>
      </c>
      <c r="D76" s="53"/>
      <c r="E76" s="56">
        <v>200</v>
      </c>
      <c r="F76" s="99"/>
    </row>
    <row r="77" spans="1:8">
      <c r="A77" s="83" t="s">
        <v>99</v>
      </c>
      <c r="B77" s="53">
        <v>850</v>
      </c>
      <c r="C77" s="53">
        <v>850</v>
      </c>
      <c r="D77" s="53"/>
      <c r="E77" s="56">
        <v>850</v>
      </c>
      <c r="F77" s="99"/>
    </row>
    <row r="78" spans="1:8">
      <c r="A78" s="83" t="s">
        <v>100</v>
      </c>
      <c r="B78" s="53">
        <v>350</v>
      </c>
      <c r="C78" s="53">
        <v>350</v>
      </c>
      <c r="D78" s="53"/>
      <c r="E78" s="56">
        <v>350</v>
      </c>
      <c r="F78" s="99"/>
    </row>
    <row r="79" spans="1:8">
      <c r="A79" s="83" t="s">
        <v>101</v>
      </c>
      <c r="B79" s="53">
        <v>123.25</v>
      </c>
      <c r="C79" s="53">
        <v>123.25</v>
      </c>
      <c r="D79" s="53"/>
      <c r="E79" s="56">
        <v>120</v>
      </c>
      <c r="F79" s="99"/>
    </row>
    <row r="80" spans="1:8">
      <c r="A80" s="83" t="s">
        <v>102</v>
      </c>
      <c r="B80" s="53">
        <v>31.5</v>
      </c>
      <c r="C80" s="53">
        <v>31.5</v>
      </c>
      <c r="D80" s="53"/>
      <c r="E80" s="56">
        <v>150</v>
      </c>
      <c r="F80" s="99"/>
    </row>
    <row r="81" spans="1:6">
      <c r="A81" s="83"/>
      <c r="B81" s="53"/>
      <c r="C81" s="53"/>
      <c r="D81" s="53"/>
      <c r="E81" s="56"/>
      <c r="F81" s="99"/>
    </row>
    <row r="82" spans="1:6">
      <c r="A82" s="79" t="s">
        <v>103</v>
      </c>
      <c r="B82" s="53"/>
      <c r="C82" s="53"/>
      <c r="D82" s="53"/>
      <c r="E82" s="56"/>
      <c r="F82" s="99"/>
    </row>
    <row r="83" spans="1:6">
      <c r="A83" s="83" t="s">
        <v>104</v>
      </c>
      <c r="B83" s="53"/>
      <c r="C83" s="53"/>
      <c r="D83" s="53"/>
      <c r="E83" s="56">
        <v>350</v>
      </c>
      <c r="F83" s="99"/>
    </row>
    <row r="84" spans="1:6">
      <c r="A84" s="83" t="s">
        <v>105</v>
      </c>
      <c r="B84" s="53">
        <v>161.26</v>
      </c>
      <c r="C84" s="53">
        <v>134.38</v>
      </c>
      <c r="D84" s="53">
        <v>26.88</v>
      </c>
      <c r="E84" s="56">
        <v>175</v>
      </c>
      <c r="F84" s="99"/>
    </row>
    <row r="85" spans="1:6">
      <c r="A85" s="83" t="s">
        <v>106</v>
      </c>
      <c r="B85" s="53">
        <v>216</v>
      </c>
      <c r="C85" s="53">
        <v>180</v>
      </c>
      <c r="D85" s="53">
        <v>36</v>
      </c>
      <c r="E85" s="56">
        <v>180</v>
      </c>
      <c r="F85" s="99"/>
    </row>
    <row r="86" spans="1:6">
      <c r="A86" s="83" t="s">
        <v>107</v>
      </c>
      <c r="B86" s="53">
        <v>173.88</v>
      </c>
      <c r="C86" s="53">
        <v>144.88</v>
      </c>
      <c r="D86" s="53">
        <v>29</v>
      </c>
      <c r="E86" s="56">
        <v>175</v>
      </c>
      <c r="F86" s="99"/>
    </row>
    <row r="87" spans="1:6">
      <c r="A87" s="83" t="s">
        <v>108</v>
      </c>
      <c r="B87" s="53">
        <v>500</v>
      </c>
      <c r="C87" s="53">
        <v>500</v>
      </c>
      <c r="D87" s="53"/>
      <c r="E87" s="56">
        <v>500</v>
      </c>
      <c r="F87" s="99"/>
    </row>
    <row r="88" spans="1:6">
      <c r="A88" s="83" t="s">
        <v>109</v>
      </c>
      <c r="B88" s="53"/>
      <c r="C88" s="53"/>
      <c r="D88" s="53"/>
      <c r="E88" s="56"/>
      <c r="F88" s="99"/>
    </row>
    <row r="89" spans="1:6">
      <c r="A89" s="83" t="s">
        <v>110</v>
      </c>
      <c r="B89" s="53">
        <v>96</v>
      </c>
      <c r="C89" s="53">
        <v>80</v>
      </c>
      <c r="D89" s="53">
        <v>16</v>
      </c>
      <c r="E89" s="56">
        <v>80</v>
      </c>
      <c r="F89" s="99"/>
    </row>
    <row r="90" spans="1:6">
      <c r="A90" s="83"/>
      <c r="B90" s="53"/>
      <c r="C90" s="53"/>
      <c r="D90" s="53"/>
      <c r="E90" s="56"/>
      <c r="F90" s="99"/>
    </row>
    <row r="91" spans="1:6">
      <c r="A91" s="79" t="s">
        <v>111</v>
      </c>
      <c r="B91" s="53"/>
      <c r="C91" s="53"/>
      <c r="D91" s="53"/>
      <c r="E91" s="56"/>
      <c r="F91" s="99"/>
    </row>
    <row r="92" spans="1:6">
      <c r="A92" s="83" t="s">
        <v>112</v>
      </c>
      <c r="B92" s="53">
        <v>974.4</v>
      </c>
      <c r="C92" s="53">
        <v>812</v>
      </c>
      <c r="D92" s="53">
        <v>162.4</v>
      </c>
      <c r="E92" s="56">
        <v>500</v>
      </c>
      <c r="F92" s="99"/>
    </row>
    <row r="93" spans="1:6">
      <c r="A93" s="83" t="s">
        <v>113</v>
      </c>
      <c r="B93" s="53"/>
      <c r="C93" s="53"/>
      <c r="D93" s="53"/>
      <c r="E93" s="56">
        <v>350</v>
      </c>
      <c r="F93" s="99"/>
    </row>
    <row r="94" spans="1:6">
      <c r="A94" s="83" t="s">
        <v>114</v>
      </c>
      <c r="B94" s="53">
        <v>4500</v>
      </c>
      <c r="C94" s="53">
        <v>4500</v>
      </c>
      <c r="D94" s="53"/>
      <c r="E94" s="56">
        <v>4500</v>
      </c>
      <c r="F94" s="99"/>
    </row>
    <row r="95" spans="1:6">
      <c r="A95" s="83" t="s">
        <v>115</v>
      </c>
      <c r="B95" s="53"/>
      <c r="C95" s="53"/>
      <c r="D95" s="53"/>
      <c r="E95" s="56">
        <v>200</v>
      </c>
      <c r="F95" s="99"/>
    </row>
    <row r="96" spans="1:6">
      <c r="A96" s="83" t="s">
        <v>116</v>
      </c>
      <c r="B96" s="53"/>
      <c r="C96" s="53"/>
      <c r="D96" s="53"/>
      <c r="E96" s="56">
        <v>300</v>
      </c>
      <c r="F96" s="99"/>
    </row>
    <row r="97" spans="1:6">
      <c r="A97" s="83" t="s">
        <v>189</v>
      </c>
      <c r="B97" s="53">
        <v>242.99</v>
      </c>
      <c r="C97" s="53">
        <v>242.99</v>
      </c>
      <c r="D97" s="53"/>
      <c r="E97" s="56">
        <v>500</v>
      </c>
      <c r="F97" s="99"/>
    </row>
    <row r="98" spans="1:6">
      <c r="A98" s="83" t="s">
        <v>117</v>
      </c>
      <c r="B98" s="53">
        <v>397.56</v>
      </c>
      <c r="C98" s="53">
        <v>331.3</v>
      </c>
      <c r="D98" s="53">
        <v>66.260000000000005</v>
      </c>
      <c r="E98" s="56">
        <v>500</v>
      </c>
      <c r="F98" s="99"/>
    </row>
    <row r="99" spans="1:6">
      <c r="A99" s="83" t="s">
        <v>118</v>
      </c>
      <c r="B99" s="53"/>
      <c r="C99" s="53"/>
      <c r="D99" s="53"/>
      <c r="E99" s="56">
        <v>500</v>
      </c>
      <c r="F99" s="99"/>
    </row>
    <row r="100" spans="1:6">
      <c r="A100" s="83" t="s">
        <v>119</v>
      </c>
      <c r="B100" s="53"/>
      <c r="C100" s="53"/>
      <c r="D100" s="53"/>
      <c r="E100" s="56">
        <v>500</v>
      </c>
      <c r="F100" s="99"/>
    </row>
    <row r="101" spans="1:6">
      <c r="A101" s="83" t="s">
        <v>120</v>
      </c>
      <c r="B101" s="53"/>
      <c r="C101" s="53"/>
      <c r="D101" s="53"/>
      <c r="E101" s="56">
        <v>100</v>
      </c>
      <c r="F101" s="99"/>
    </row>
    <row r="102" spans="1:6">
      <c r="A102" s="83"/>
      <c r="B102" s="53"/>
      <c r="C102" s="53"/>
      <c r="D102" s="53"/>
      <c r="E102" s="56"/>
      <c r="F102" s="99"/>
    </row>
    <row r="103" spans="1:6">
      <c r="A103" s="79" t="s">
        <v>121</v>
      </c>
      <c r="B103" s="53"/>
      <c r="C103" s="53"/>
      <c r="D103" s="53"/>
      <c r="E103" s="56"/>
      <c r="F103" s="99"/>
    </row>
    <row r="104" spans="1:6">
      <c r="A104" s="83" t="s">
        <v>122</v>
      </c>
      <c r="B104" s="53"/>
      <c r="C104" s="53"/>
      <c r="D104" s="53"/>
      <c r="E104" s="56">
        <v>300</v>
      </c>
      <c r="F104" s="99"/>
    </row>
    <row r="105" spans="1:6">
      <c r="A105" s="83"/>
      <c r="B105" s="53"/>
      <c r="C105" s="53"/>
      <c r="D105" s="53"/>
      <c r="E105" s="56"/>
      <c r="F105" s="99"/>
    </row>
    <row r="106" spans="1:6">
      <c r="A106" s="83"/>
      <c r="B106" s="53"/>
      <c r="C106" s="53"/>
      <c r="D106" s="53"/>
      <c r="E106" s="56"/>
      <c r="F106" s="99"/>
    </row>
    <row r="107" spans="1:6">
      <c r="A107" s="79" t="s">
        <v>123</v>
      </c>
      <c r="B107" s="53"/>
      <c r="C107" s="53"/>
      <c r="D107" s="53"/>
      <c r="E107" s="56"/>
      <c r="F107" s="99"/>
    </row>
    <row r="108" spans="1:6">
      <c r="A108" s="83" t="s">
        <v>124</v>
      </c>
      <c r="B108" s="53"/>
      <c r="C108" s="53"/>
      <c r="D108" s="53"/>
      <c r="E108" s="56">
        <v>500</v>
      </c>
      <c r="F108" s="99"/>
    </row>
    <row r="109" spans="1:6">
      <c r="A109" s="83" t="s">
        <v>125</v>
      </c>
      <c r="B109" s="53">
        <v>121.51</v>
      </c>
      <c r="C109" s="53">
        <v>121.51</v>
      </c>
      <c r="D109" s="53"/>
      <c r="E109" s="56"/>
      <c r="F109" s="99"/>
    </row>
    <row r="110" spans="1:6">
      <c r="A110" s="83" t="s">
        <v>401</v>
      </c>
      <c r="B110" s="53"/>
      <c r="C110" s="53"/>
      <c r="D110" s="53"/>
      <c r="E110" s="56"/>
      <c r="F110" s="99"/>
    </row>
    <row r="111" spans="1:6">
      <c r="A111" s="83" t="s">
        <v>359</v>
      </c>
      <c r="B111" s="53">
        <v>369.13</v>
      </c>
      <c r="C111" s="53">
        <v>369.13</v>
      </c>
      <c r="D111" s="53"/>
      <c r="E111" s="56"/>
      <c r="F111" s="99"/>
    </row>
    <row r="112" spans="1:6">
      <c r="A112" s="83" t="s">
        <v>126</v>
      </c>
      <c r="B112" s="53"/>
      <c r="C112" s="53"/>
      <c r="D112" s="53"/>
      <c r="E112" s="56"/>
      <c r="F112" s="99"/>
    </row>
    <row r="113" spans="1:6">
      <c r="A113" s="83" t="s">
        <v>127</v>
      </c>
      <c r="B113" s="53"/>
      <c r="C113" s="53"/>
      <c r="D113" s="53"/>
      <c r="E113" s="56"/>
      <c r="F113" s="99"/>
    </row>
    <row r="114" spans="1:6">
      <c r="A114" s="83" t="s">
        <v>128</v>
      </c>
      <c r="B114" s="53"/>
      <c r="C114" s="53"/>
      <c r="D114" s="53"/>
      <c r="E114" s="56"/>
      <c r="F114" s="99"/>
    </row>
    <row r="115" spans="1:6">
      <c r="A115" s="83" t="s">
        <v>129</v>
      </c>
      <c r="B115" s="53">
        <v>89.7</v>
      </c>
      <c r="C115" s="53">
        <v>75.3</v>
      </c>
      <c r="D115" s="53">
        <v>14.4</v>
      </c>
      <c r="E115" s="56">
        <v>100</v>
      </c>
      <c r="F115" s="99"/>
    </row>
    <row r="116" spans="1:6">
      <c r="A116" s="83" t="s">
        <v>186</v>
      </c>
      <c r="B116" s="53">
        <v>216.55</v>
      </c>
      <c r="C116" s="53">
        <v>216.55</v>
      </c>
      <c r="D116" s="53"/>
      <c r="E116" s="56"/>
      <c r="F116" s="99"/>
    </row>
    <row r="117" spans="1:6">
      <c r="A117" s="83" t="s">
        <v>130</v>
      </c>
      <c r="B117" s="53"/>
      <c r="C117" s="53"/>
      <c r="D117" s="53"/>
      <c r="E117" s="56"/>
      <c r="F117" s="99"/>
    </row>
    <row r="118" spans="1:6">
      <c r="A118" s="83" t="s">
        <v>15</v>
      </c>
      <c r="B118" s="53">
        <v>591.59</v>
      </c>
      <c r="C118" s="53">
        <v>503.59</v>
      </c>
      <c r="D118" s="53">
        <v>88</v>
      </c>
      <c r="E118" s="56"/>
      <c r="F118" s="99"/>
    </row>
    <row r="119" spans="1:6">
      <c r="A119" s="83" t="s">
        <v>131</v>
      </c>
      <c r="B119" s="53"/>
      <c r="C119" s="53"/>
      <c r="D119" s="53"/>
      <c r="E119" s="56"/>
      <c r="F119" s="99"/>
    </row>
    <row r="120" spans="1:6">
      <c r="A120" s="83" t="s">
        <v>132</v>
      </c>
      <c r="B120" s="53"/>
      <c r="C120" s="53"/>
      <c r="D120" s="53"/>
      <c r="E120" s="56">
        <v>550</v>
      </c>
      <c r="F120" s="99"/>
    </row>
    <row r="121" spans="1:6">
      <c r="A121" s="83" t="s">
        <v>133</v>
      </c>
      <c r="B121" s="53"/>
      <c r="C121" s="53"/>
      <c r="D121" s="53"/>
      <c r="E121" s="56">
        <v>50</v>
      </c>
      <c r="F121" s="99"/>
    </row>
    <row r="122" spans="1:6">
      <c r="A122" s="83" t="s">
        <v>134</v>
      </c>
      <c r="B122" s="53"/>
      <c r="C122" s="53"/>
      <c r="D122" s="53"/>
      <c r="E122" s="56">
        <v>150</v>
      </c>
      <c r="F122" s="99"/>
    </row>
    <row r="123" spans="1:6">
      <c r="A123" s="83" t="s">
        <v>135</v>
      </c>
      <c r="B123" s="53"/>
      <c r="C123" s="53"/>
      <c r="D123" s="53"/>
      <c r="E123" s="56">
        <v>1000</v>
      </c>
      <c r="F123" s="99"/>
    </row>
    <row r="124" spans="1:6">
      <c r="A124" s="83" t="s">
        <v>230</v>
      </c>
      <c r="B124" s="53">
        <v>2804.88</v>
      </c>
      <c r="C124" s="53">
        <v>2340.1799999999998</v>
      </c>
      <c r="D124" s="53">
        <v>464.7</v>
      </c>
      <c r="E124" s="56"/>
      <c r="F124" s="99"/>
    </row>
    <row r="125" spans="1:6">
      <c r="A125" s="83" t="s">
        <v>136</v>
      </c>
      <c r="B125" s="53"/>
      <c r="C125" s="53"/>
      <c r="D125" s="53"/>
      <c r="E125" s="56"/>
      <c r="F125" s="99"/>
    </row>
    <row r="126" spans="1:6">
      <c r="A126" s="83" t="s">
        <v>284</v>
      </c>
      <c r="B126" s="53">
        <v>1800</v>
      </c>
      <c r="C126" s="53">
        <v>1500</v>
      </c>
      <c r="D126" s="53">
        <v>300</v>
      </c>
      <c r="E126" s="56"/>
      <c r="F126" s="99"/>
    </row>
    <row r="127" spans="1:6">
      <c r="A127" s="83" t="s">
        <v>137</v>
      </c>
      <c r="B127" s="53">
        <v>682.52</v>
      </c>
      <c r="C127" s="53">
        <v>659.27</v>
      </c>
      <c r="D127" s="53">
        <v>23.25</v>
      </c>
      <c r="E127" s="56">
        <v>600</v>
      </c>
      <c r="F127" s="99"/>
    </row>
    <row r="128" spans="1:6">
      <c r="A128" s="83" t="s">
        <v>285</v>
      </c>
      <c r="B128" s="53">
        <v>7860.68</v>
      </c>
      <c r="C128" s="53">
        <v>6550.57</v>
      </c>
      <c r="D128" s="53">
        <v>1310.1099999999999</v>
      </c>
      <c r="E128" s="56"/>
      <c r="F128" s="99"/>
    </row>
    <row r="129" spans="1:6">
      <c r="A129" s="83" t="s">
        <v>286</v>
      </c>
      <c r="B129" s="53"/>
      <c r="C129" s="53"/>
      <c r="D129" s="53"/>
      <c r="E129" s="56"/>
      <c r="F129" s="99"/>
    </row>
    <row r="130" spans="1:6">
      <c r="A130" s="83" t="s">
        <v>138</v>
      </c>
      <c r="B130" s="53"/>
      <c r="C130" s="53"/>
      <c r="D130" s="53"/>
      <c r="E130" s="56">
        <v>250</v>
      </c>
      <c r="F130" s="99"/>
    </row>
    <row r="131" spans="1:6">
      <c r="A131" s="83" t="s">
        <v>139</v>
      </c>
      <c r="B131" s="53">
        <v>34.99</v>
      </c>
      <c r="C131" s="53">
        <v>34.99</v>
      </c>
      <c r="D131" s="53"/>
      <c r="E131" s="56"/>
      <c r="F131" s="99"/>
    </row>
    <row r="132" spans="1:6">
      <c r="A132" s="83" t="s">
        <v>287</v>
      </c>
      <c r="B132" s="53">
        <v>547.72</v>
      </c>
      <c r="C132" s="53">
        <v>547.72</v>
      </c>
      <c r="D132" s="53"/>
      <c r="E132" s="56"/>
      <c r="F132" s="99"/>
    </row>
    <row r="133" spans="1:6">
      <c r="A133" s="83" t="s">
        <v>188</v>
      </c>
      <c r="B133" s="53">
        <v>500</v>
      </c>
      <c r="C133" s="53">
        <v>500</v>
      </c>
      <c r="D133" s="53"/>
      <c r="E133" s="56"/>
      <c r="F133" s="99"/>
    </row>
    <row r="134" spans="1:6">
      <c r="A134" s="83" t="s">
        <v>140</v>
      </c>
      <c r="B134" s="53"/>
      <c r="C134" s="53"/>
      <c r="D134" s="53"/>
      <c r="E134" s="56"/>
      <c r="F134" s="99"/>
    </row>
    <row r="135" spans="1:6">
      <c r="A135" s="83" t="s">
        <v>141</v>
      </c>
      <c r="B135" s="53"/>
      <c r="C135" s="53"/>
      <c r="D135" s="53"/>
      <c r="E135" s="56">
        <v>100</v>
      </c>
      <c r="F135" s="99"/>
    </row>
    <row r="136" spans="1:6">
      <c r="A136" s="83" t="s">
        <v>142</v>
      </c>
      <c r="B136" s="53"/>
      <c r="C136" s="53"/>
      <c r="D136" s="53"/>
      <c r="E136" s="56">
        <v>100</v>
      </c>
      <c r="F136" s="99"/>
    </row>
    <row r="137" spans="1:6">
      <c r="A137" s="83" t="s">
        <v>325</v>
      </c>
      <c r="B137" s="53">
        <v>198</v>
      </c>
      <c r="C137" s="53">
        <v>198</v>
      </c>
      <c r="D137" s="53"/>
      <c r="E137" s="60"/>
      <c r="F137" s="99"/>
    </row>
    <row r="138" spans="1:6">
      <c r="A138" s="83" t="s">
        <v>187</v>
      </c>
      <c r="B138" s="53"/>
      <c r="C138" s="53"/>
      <c r="D138" s="53"/>
      <c r="F138" s="99"/>
    </row>
    <row r="139" spans="1:6">
      <c r="B139" s="103">
        <f>SUM(B40:B137)</f>
        <v>45095.97</v>
      </c>
      <c r="C139" s="103">
        <f t="shared" ref="C139:E139" si="0">SUM(C40:C137)</f>
        <v>42388.35</v>
      </c>
      <c r="D139" s="103">
        <f t="shared" si="0"/>
        <v>2707.62</v>
      </c>
      <c r="E139" s="103">
        <f t="shared" si="0"/>
        <v>36245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9F83-CB2B-4808-B208-8FA97C94C025}">
  <dimension ref="A1:F50"/>
  <sheetViews>
    <sheetView topLeftCell="A40" workbookViewId="0">
      <selection activeCell="C49" sqref="A1:C49"/>
    </sheetView>
  </sheetViews>
  <sheetFormatPr defaultRowHeight="15"/>
  <cols>
    <col min="1" max="1" width="61.42578125" customWidth="1"/>
    <col min="2" max="2" width="12.28515625" customWidth="1"/>
    <col min="3" max="3" width="13.5703125" customWidth="1"/>
    <col min="6" max="6" width="10.140625" bestFit="1" customWidth="1"/>
  </cols>
  <sheetData>
    <row r="1" spans="1:3">
      <c r="A1" s="1" t="s">
        <v>54</v>
      </c>
      <c r="B1" s="2"/>
    </row>
    <row r="2" spans="1:3">
      <c r="A2" s="3">
        <v>44682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113" t="s">
        <v>195</v>
      </c>
      <c r="B4" s="33">
        <v>120</v>
      </c>
      <c r="C4" s="7" t="s">
        <v>3</v>
      </c>
    </row>
    <row r="5" spans="1:3" ht="15.75" thickBot="1">
      <c r="A5" s="113" t="s">
        <v>196</v>
      </c>
      <c r="B5" s="114">
        <v>1139.49</v>
      </c>
      <c r="C5" s="7" t="s">
        <v>3</v>
      </c>
    </row>
    <row r="6" spans="1:3">
      <c r="A6" s="111"/>
      <c r="B6" s="112">
        <f>SUM(B4:B5)</f>
        <v>1259.49</v>
      </c>
      <c r="C6" s="7"/>
    </row>
    <row r="7" spans="1:3">
      <c r="A7" s="45" t="s">
        <v>4</v>
      </c>
      <c r="B7" s="9"/>
      <c r="C7" s="9"/>
    </row>
    <row r="8" spans="1:3">
      <c r="A8" s="9" t="s">
        <v>65</v>
      </c>
      <c r="B8" s="33">
        <v>549.38</v>
      </c>
      <c r="C8" s="9" t="s">
        <v>3</v>
      </c>
    </row>
    <row r="9" spans="1:3">
      <c r="A9" s="9" t="s">
        <v>57</v>
      </c>
      <c r="B9" s="44">
        <v>500</v>
      </c>
      <c r="C9" s="9" t="s">
        <v>46</v>
      </c>
    </row>
    <row r="10" spans="1:3">
      <c r="A10" s="9" t="s">
        <v>58</v>
      </c>
      <c r="B10" s="14">
        <v>86.5</v>
      </c>
      <c r="C10" s="9" t="s">
        <v>3</v>
      </c>
    </row>
    <row r="11" spans="1:3">
      <c r="A11" s="7" t="s">
        <v>59</v>
      </c>
      <c r="B11" s="15">
        <v>141.99</v>
      </c>
      <c r="C11" s="9" t="s">
        <v>8</v>
      </c>
    </row>
    <row r="12" spans="1:3">
      <c r="A12" s="7" t="s">
        <v>60</v>
      </c>
      <c r="B12" s="15">
        <v>150</v>
      </c>
      <c r="C12" s="7" t="s">
        <v>8</v>
      </c>
    </row>
    <row r="13" spans="1:3">
      <c r="A13" s="7" t="s">
        <v>61</v>
      </c>
      <c r="B13" s="15">
        <v>151.19999999999999</v>
      </c>
      <c r="C13" s="7" t="s">
        <v>8</v>
      </c>
    </row>
    <row r="14" spans="1:3">
      <c r="A14" s="7" t="s">
        <v>63</v>
      </c>
      <c r="B14" s="15">
        <v>37.49</v>
      </c>
      <c r="C14" s="7" t="s">
        <v>8</v>
      </c>
    </row>
    <row r="15" spans="1:3">
      <c r="A15" s="7" t="s">
        <v>64</v>
      </c>
      <c r="B15" s="15">
        <v>139.5</v>
      </c>
      <c r="C15" s="7" t="s">
        <v>3</v>
      </c>
    </row>
    <row r="16" spans="1:3">
      <c r="A16" s="7" t="s">
        <v>62</v>
      </c>
      <c r="B16" s="16">
        <v>24.99</v>
      </c>
      <c r="C16" s="7" t="s">
        <v>32</v>
      </c>
    </row>
    <row r="17" spans="1:3">
      <c r="A17" s="7" t="s">
        <v>5</v>
      </c>
      <c r="B17" s="16">
        <v>1022.99</v>
      </c>
      <c r="C17" s="7" t="s">
        <v>3</v>
      </c>
    </row>
    <row r="18" spans="1:3">
      <c r="A18" s="7" t="s">
        <v>6</v>
      </c>
      <c r="B18" s="16">
        <v>78.03</v>
      </c>
      <c r="C18" s="7" t="s">
        <v>3</v>
      </c>
    </row>
    <row r="19" spans="1:3">
      <c r="A19" s="7" t="s">
        <v>7</v>
      </c>
      <c r="B19" s="16">
        <v>20</v>
      </c>
      <c r="C19" s="7" t="s">
        <v>3</v>
      </c>
    </row>
    <row r="20" spans="1:3">
      <c r="A20" s="121" t="s">
        <v>56</v>
      </c>
      <c r="B20" s="122">
        <v>14.39</v>
      </c>
      <c r="C20" s="7" t="s">
        <v>8</v>
      </c>
    </row>
    <row r="21" spans="1:3">
      <c r="A21" s="121" t="s">
        <v>194</v>
      </c>
      <c r="B21" s="123">
        <v>20.49</v>
      </c>
      <c r="C21" s="7" t="s">
        <v>32</v>
      </c>
    </row>
    <row r="22" spans="1:3">
      <c r="A22" s="121" t="s">
        <v>200</v>
      </c>
      <c r="B22" s="123">
        <v>750</v>
      </c>
      <c r="C22" s="7" t="s">
        <v>8</v>
      </c>
    </row>
    <row r="23" spans="1:3" ht="15.75" thickBot="1">
      <c r="A23" s="121"/>
      <c r="B23" s="5">
        <f>SUM(B8:B22)</f>
        <v>3686.95</v>
      </c>
      <c r="C23" s="7"/>
    </row>
    <row r="24" spans="1:3" ht="15.75" thickBot="1">
      <c r="A24" s="19" t="s">
        <v>49</v>
      </c>
      <c r="B24" s="7"/>
      <c r="C24" s="17"/>
    </row>
    <row r="25" spans="1:3" ht="15.75" thickBot="1">
      <c r="A25" s="21" t="s">
        <v>10</v>
      </c>
      <c r="B25" s="47">
        <v>33963.730000000003</v>
      </c>
      <c r="C25" s="22"/>
    </row>
    <row r="26" spans="1:3" ht="15.75" thickBot="1">
      <c r="A26" s="23" t="s">
        <v>11</v>
      </c>
      <c r="B26" s="47">
        <v>2211.89</v>
      </c>
      <c r="C26" s="22"/>
    </row>
    <row r="27" spans="1:3" ht="15.75" thickBot="1">
      <c r="A27" s="24" t="s">
        <v>12</v>
      </c>
      <c r="B27" s="25">
        <f>SUM(B25:B26)</f>
        <v>36175.620000000003</v>
      </c>
      <c r="C27" s="22"/>
    </row>
    <row r="28" spans="1:3" ht="15.75" thickBot="1">
      <c r="A28" s="26" t="s">
        <v>50</v>
      </c>
      <c r="B28" s="2"/>
      <c r="C28" s="22"/>
    </row>
    <row r="29" spans="1:3" ht="15.75" thickBot="1">
      <c r="A29" s="27" t="s">
        <v>13</v>
      </c>
      <c r="B29" s="28">
        <v>78641.66</v>
      </c>
      <c r="C29" s="22"/>
    </row>
    <row r="30" spans="1:3" ht="15.75" thickBot="1">
      <c r="A30" s="29"/>
      <c r="B30" s="13"/>
      <c r="C30" s="22"/>
    </row>
    <row r="31" spans="1:3">
      <c r="A31" s="30" t="s">
        <v>14</v>
      </c>
      <c r="B31" s="2"/>
      <c r="C31" s="31"/>
    </row>
    <row r="32" spans="1:3">
      <c r="A32" s="9" t="s">
        <v>15</v>
      </c>
      <c r="B32" s="32">
        <v>1845.85</v>
      </c>
      <c r="C32" s="31"/>
    </row>
    <row r="33" spans="1:6">
      <c r="A33" s="17" t="s">
        <v>16</v>
      </c>
      <c r="B33" s="33">
        <v>12482.69</v>
      </c>
      <c r="C33" s="31"/>
    </row>
    <row r="34" spans="1:6">
      <c r="A34" s="17" t="s">
        <v>17</v>
      </c>
      <c r="B34" s="33">
        <v>10265.98</v>
      </c>
      <c r="C34" s="31"/>
      <c r="F34" s="2"/>
    </row>
    <row r="35" spans="1:6">
      <c r="A35" s="34" t="s">
        <v>18</v>
      </c>
      <c r="B35" s="35">
        <v>1000</v>
      </c>
      <c r="C35" s="31"/>
    </row>
    <row r="36" spans="1:6">
      <c r="A36" s="7" t="s">
        <v>19</v>
      </c>
      <c r="B36" s="36">
        <v>551.78</v>
      </c>
      <c r="C36" s="31"/>
    </row>
    <row r="37" spans="1:6">
      <c r="A37" s="7" t="s">
        <v>20</v>
      </c>
      <c r="B37" s="36">
        <v>288.62</v>
      </c>
      <c r="C37" s="37"/>
    </row>
    <row r="38" spans="1:6">
      <c r="A38" s="34" t="s">
        <v>21</v>
      </c>
      <c r="B38" s="38">
        <v>865.33</v>
      </c>
      <c r="C38" s="37"/>
    </row>
    <row r="39" spans="1:6">
      <c r="A39" s="34" t="s">
        <v>22</v>
      </c>
      <c r="B39" s="36">
        <v>0</v>
      </c>
      <c r="C39" s="37"/>
    </row>
    <row r="40" spans="1:6">
      <c r="A40" s="9" t="s">
        <v>23</v>
      </c>
      <c r="B40" s="36">
        <v>89.71</v>
      </c>
      <c r="C40" s="37"/>
    </row>
    <row r="41" spans="1:6">
      <c r="A41" s="34" t="s">
        <v>24</v>
      </c>
      <c r="B41" s="38">
        <v>370.05</v>
      </c>
      <c r="C41" s="37"/>
    </row>
    <row r="42" spans="1:6">
      <c r="A42" s="34" t="s">
        <v>46</v>
      </c>
      <c r="B42" s="36">
        <v>141.08000000000001</v>
      </c>
      <c r="C42" s="37"/>
    </row>
    <row r="43" spans="1:6">
      <c r="A43" s="34" t="s">
        <v>52</v>
      </c>
      <c r="B43" s="38">
        <v>216.55</v>
      </c>
      <c r="C43" s="37"/>
    </row>
    <row r="44" spans="1:6">
      <c r="A44" s="39" t="s">
        <v>25</v>
      </c>
      <c r="B44" s="40">
        <f>SUM(B32+B33+B34+B35+B36+B37-B38+B40-B41+B42-B43)</f>
        <v>25213.78</v>
      </c>
      <c r="C44" s="37"/>
    </row>
    <row r="45" spans="1:6" ht="15.75" thickBot="1">
      <c r="A45" s="1" t="s">
        <v>201</v>
      </c>
      <c r="B45" s="13"/>
    </row>
    <row r="46" spans="1:6">
      <c r="A46" s="115" t="s">
        <v>27</v>
      </c>
      <c r="B46" s="119"/>
    </row>
    <row r="47" spans="1:6">
      <c r="A47" s="72" t="s">
        <v>197</v>
      </c>
      <c r="B47" s="120"/>
    </row>
    <row r="48" spans="1:6">
      <c r="A48" s="116" t="s">
        <v>28</v>
      </c>
      <c r="B48" s="120"/>
    </row>
    <row r="49" spans="1:2" ht="15.75" thickBot="1">
      <c r="A49" s="117" t="s">
        <v>30</v>
      </c>
      <c r="B49" s="118"/>
    </row>
    <row r="50" spans="1:2">
      <c r="A50" s="48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CB0E8-8885-4953-A3CD-B8023403BA75}">
  <dimension ref="A1:O126"/>
  <sheetViews>
    <sheetView topLeftCell="A20" workbookViewId="0">
      <selection activeCell="L34" sqref="L34"/>
    </sheetView>
  </sheetViews>
  <sheetFormatPr defaultRowHeight="15"/>
  <cols>
    <col min="1" max="1" width="26.140625" customWidth="1"/>
    <col min="2" max="2" width="12" customWidth="1"/>
    <col min="4" max="4" width="7.7109375" customWidth="1"/>
    <col min="5" max="5" width="9.7109375" customWidth="1"/>
    <col min="6" max="6" width="1.85546875" customWidth="1"/>
    <col min="8" max="8" width="11.140625" customWidth="1"/>
  </cols>
  <sheetData>
    <row r="1" spans="1:8" ht="15.75" thickBot="1">
      <c r="A1" s="49" t="s">
        <v>167</v>
      </c>
      <c r="B1" s="50"/>
      <c r="C1" s="50"/>
      <c r="D1" s="50"/>
    </row>
    <row r="2" spans="1:8">
      <c r="A2" s="51" t="s">
        <v>143</v>
      </c>
      <c r="B2" s="53"/>
      <c r="C2" s="53"/>
      <c r="D2" s="53"/>
      <c r="E2" s="100" t="s">
        <v>168</v>
      </c>
      <c r="F2" s="99"/>
      <c r="G2" s="61" t="s">
        <v>199</v>
      </c>
      <c r="H2" s="62"/>
    </row>
    <row r="3" spans="1:8">
      <c r="A3" s="52" t="s">
        <v>144</v>
      </c>
      <c r="B3" s="53"/>
      <c r="C3" s="53"/>
      <c r="D3" s="53"/>
      <c r="E3" s="56">
        <v>520</v>
      </c>
      <c r="F3" s="99"/>
      <c r="G3" s="63"/>
      <c r="H3" s="64"/>
    </row>
    <row r="4" spans="1:8">
      <c r="A4" s="52" t="s">
        <v>145</v>
      </c>
      <c r="B4" s="53"/>
      <c r="C4" s="53"/>
      <c r="D4" s="53"/>
      <c r="E4" s="56"/>
      <c r="F4" s="99"/>
      <c r="G4" s="65" t="s">
        <v>169</v>
      </c>
      <c r="H4" s="66">
        <v>33143.56</v>
      </c>
    </row>
    <row r="5" spans="1:8" ht="15.75" thickBot="1">
      <c r="A5" s="52" t="s">
        <v>146</v>
      </c>
      <c r="B5" s="53"/>
      <c r="C5" s="53"/>
      <c r="D5" s="53"/>
      <c r="E5" s="56"/>
      <c r="F5" s="99"/>
      <c r="G5" s="67" t="s">
        <v>170</v>
      </c>
      <c r="H5" s="68">
        <f>SUM(H36+H50)</f>
        <v>3164.5699999999997</v>
      </c>
    </row>
    <row r="6" spans="1:8" ht="15.75" thickBot="1">
      <c r="A6" s="52" t="s">
        <v>147</v>
      </c>
      <c r="B6" s="53"/>
      <c r="C6" s="53"/>
      <c r="D6" s="53"/>
      <c r="E6" s="56">
        <v>340</v>
      </c>
      <c r="F6" s="99"/>
      <c r="G6" s="69" t="s">
        <v>171</v>
      </c>
      <c r="H6" s="70"/>
    </row>
    <row r="7" spans="1:8">
      <c r="A7" s="52" t="s">
        <v>148</v>
      </c>
      <c r="B7" s="53">
        <v>0.04</v>
      </c>
      <c r="C7" s="53"/>
      <c r="D7" s="53"/>
      <c r="E7" s="56">
        <v>5</v>
      </c>
      <c r="F7" s="99"/>
      <c r="G7" s="71"/>
      <c r="H7" s="66">
        <f>SUM(H4-H5)+H6</f>
        <v>29978.989999999998</v>
      </c>
    </row>
    <row r="8" spans="1:8">
      <c r="A8" s="52" t="s">
        <v>198</v>
      </c>
      <c r="B8" s="53">
        <v>120</v>
      </c>
      <c r="C8" s="53"/>
      <c r="D8" s="53"/>
      <c r="E8" s="56"/>
      <c r="F8" s="99"/>
      <c r="G8" s="72"/>
      <c r="H8" s="73"/>
    </row>
    <row r="9" spans="1:8">
      <c r="A9" s="52" t="s">
        <v>150</v>
      </c>
      <c r="B9" s="53"/>
      <c r="C9" s="53"/>
      <c r="D9" s="53"/>
      <c r="E9" s="56"/>
      <c r="F9" s="99"/>
      <c r="G9" s="65" t="s">
        <v>172</v>
      </c>
      <c r="H9" s="66">
        <v>2211.91</v>
      </c>
    </row>
    <row r="10" spans="1:8">
      <c r="A10" s="52" t="s">
        <v>15</v>
      </c>
      <c r="B10" s="53">
        <v>1200</v>
      </c>
      <c r="C10" s="53"/>
      <c r="D10" s="53"/>
      <c r="E10" s="56"/>
      <c r="F10" s="99"/>
      <c r="G10" s="65"/>
      <c r="H10" s="66"/>
    </row>
    <row r="11" spans="1:8">
      <c r="A11" s="52" t="s">
        <v>34</v>
      </c>
      <c r="B11" s="53"/>
      <c r="C11" s="53"/>
      <c r="D11" s="53"/>
      <c r="E11" s="56"/>
      <c r="F11" s="99"/>
      <c r="G11" s="65" t="s">
        <v>173</v>
      </c>
      <c r="H11" s="66">
        <v>78641.66</v>
      </c>
    </row>
    <row r="12" spans="1:8">
      <c r="A12" s="52" t="s">
        <v>151</v>
      </c>
      <c r="B12" s="53"/>
      <c r="C12" s="53"/>
      <c r="D12" s="53"/>
      <c r="E12" s="56"/>
      <c r="F12" s="99"/>
      <c r="G12" s="65" t="s">
        <v>174</v>
      </c>
      <c r="H12" s="66"/>
    </row>
    <row r="13" spans="1:8">
      <c r="A13" s="52" t="s">
        <v>152</v>
      </c>
      <c r="B13" s="53"/>
      <c r="C13" s="53"/>
      <c r="D13" s="53"/>
      <c r="E13" s="56"/>
      <c r="F13" s="99"/>
      <c r="G13" s="74"/>
      <c r="H13" s="66"/>
    </row>
    <row r="14" spans="1:8">
      <c r="A14" s="52" t="s">
        <v>153</v>
      </c>
      <c r="B14" s="53">
        <v>1139.49</v>
      </c>
      <c r="C14" s="53"/>
      <c r="D14" s="53"/>
      <c r="E14" s="56">
        <v>1500</v>
      </c>
      <c r="F14" s="99"/>
      <c r="G14" s="63"/>
      <c r="H14" s="66"/>
    </row>
    <row r="15" spans="1:8">
      <c r="A15" s="52" t="s">
        <v>154</v>
      </c>
      <c r="B15" s="53"/>
      <c r="C15" s="53"/>
      <c r="D15" s="53"/>
      <c r="E15" s="56"/>
      <c r="F15" s="99"/>
      <c r="G15" s="75" t="s">
        <v>175</v>
      </c>
      <c r="H15" s="76">
        <f>SUM(H7+H9+H11)</f>
        <v>110832.56</v>
      </c>
    </row>
    <row r="16" spans="1:8">
      <c r="A16" s="52" t="s">
        <v>155</v>
      </c>
      <c r="B16" s="53"/>
      <c r="C16" s="53"/>
      <c r="D16" s="53"/>
      <c r="E16" s="56"/>
      <c r="F16" s="99"/>
      <c r="G16" s="77"/>
      <c r="H16" s="77"/>
    </row>
    <row r="17" spans="1:8">
      <c r="A17" s="52" t="s">
        <v>156</v>
      </c>
      <c r="B17" s="53"/>
      <c r="C17" s="53"/>
      <c r="D17" s="53"/>
      <c r="E17" s="56"/>
      <c r="F17" s="99"/>
      <c r="G17" s="78"/>
      <c r="H17" s="78"/>
    </row>
    <row r="18" spans="1:8">
      <c r="A18" s="52" t="s">
        <v>157</v>
      </c>
      <c r="B18" s="53"/>
      <c r="C18" s="53"/>
      <c r="D18" s="53"/>
      <c r="E18" s="56"/>
      <c r="F18" s="99"/>
      <c r="G18" s="79" t="s">
        <v>176</v>
      </c>
      <c r="H18" s="80">
        <v>94238.76</v>
      </c>
    </row>
    <row r="19" spans="1:8">
      <c r="A19" s="52" t="s">
        <v>184</v>
      </c>
      <c r="B19" s="53"/>
      <c r="C19" s="53"/>
      <c r="D19" s="53"/>
      <c r="E19" s="56"/>
      <c r="F19" s="99"/>
      <c r="G19" s="79"/>
      <c r="H19" s="80"/>
    </row>
    <row r="20" spans="1:8">
      <c r="A20" s="52" t="s">
        <v>46</v>
      </c>
      <c r="B20" s="53">
        <v>1000</v>
      </c>
      <c r="C20" s="53"/>
      <c r="D20" s="53"/>
      <c r="E20" s="56"/>
      <c r="F20" s="99"/>
      <c r="G20" s="79"/>
      <c r="H20" s="80"/>
    </row>
    <row r="21" spans="1:8">
      <c r="A21" s="52" t="s">
        <v>158</v>
      </c>
      <c r="B21" s="53">
        <v>490</v>
      </c>
      <c r="C21" s="53"/>
      <c r="D21" s="53"/>
      <c r="E21" s="56">
        <v>720</v>
      </c>
      <c r="F21" s="99"/>
    </row>
    <row r="22" spans="1:8">
      <c r="A22" s="54" t="s">
        <v>159</v>
      </c>
      <c r="B22" s="55">
        <f>SUM(B5:B21)</f>
        <v>3949.5299999999997</v>
      </c>
      <c r="C22" s="53"/>
      <c r="D22" s="53"/>
      <c r="E22" s="57">
        <f>SUM(E3:E21)</f>
        <v>3085</v>
      </c>
      <c r="F22" s="99"/>
      <c r="G22" s="81" t="s">
        <v>177</v>
      </c>
      <c r="H22" s="82"/>
    </row>
    <row r="23" spans="1:8">
      <c r="A23" s="54" t="s">
        <v>160</v>
      </c>
      <c r="B23" s="101"/>
      <c r="C23" s="53"/>
      <c r="D23" s="53"/>
      <c r="E23" s="56"/>
      <c r="F23" s="99"/>
      <c r="G23" s="81" t="s">
        <v>165</v>
      </c>
      <c r="H23" s="82">
        <f>SUM(B28)</f>
        <v>22072.03</v>
      </c>
    </row>
    <row r="24" spans="1:8">
      <c r="A24" s="52" t="s">
        <v>161</v>
      </c>
      <c r="B24" s="53">
        <v>18122.5</v>
      </c>
      <c r="C24" s="53"/>
      <c r="D24" s="53"/>
      <c r="E24" s="102"/>
      <c r="F24" s="99"/>
      <c r="G24" s="83" t="s">
        <v>178</v>
      </c>
      <c r="H24" s="84"/>
    </row>
    <row r="25" spans="1:8">
      <c r="A25" s="52" t="s">
        <v>162</v>
      </c>
      <c r="B25" s="53"/>
      <c r="C25" s="53"/>
      <c r="D25" s="53"/>
      <c r="E25" s="58"/>
      <c r="F25" s="99"/>
      <c r="G25" s="85"/>
      <c r="H25" s="86">
        <f>SUM(H23:H24)</f>
        <v>22072.03</v>
      </c>
    </row>
    <row r="26" spans="1:8">
      <c r="A26" s="52" t="s">
        <v>163</v>
      </c>
      <c r="B26" s="53"/>
      <c r="C26" s="53"/>
      <c r="D26" s="53"/>
      <c r="E26" s="58"/>
      <c r="F26" s="99"/>
      <c r="G26" s="87" t="s">
        <v>179</v>
      </c>
      <c r="H26" s="87"/>
    </row>
    <row r="27" spans="1:8">
      <c r="A27" s="52" t="s">
        <v>164</v>
      </c>
      <c r="B27" s="53"/>
      <c r="C27" s="53"/>
      <c r="D27" s="53"/>
      <c r="E27" s="58"/>
      <c r="F27" s="99"/>
      <c r="G27" s="87" t="s">
        <v>180</v>
      </c>
      <c r="H27" s="88">
        <f>SUM(B125)</f>
        <v>5478.23</v>
      </c>
    </row>
    <row r="28" spans="1:8">
      <c r="A28" s="54" t="s">
        <v>165</v>
      </c>
      <c r="B28" s="55">
        <f>SUM(B22:B26)</f>
        <v>22072.03</v>
      </c>
      <c r="C28" s="53"/>
      <c r="D28" s="53"/>
      <c r="E28" s="58"/>
      <c r="F28" s="99"/>
      <c r="G28" s="83" t="s">
        <v>178</v>
      </c>
      <c r="H28" s="84"/>
    </row>
    <row r="29" spans="1:8">
      <c r="E29" s="58"/>
      <c r="F29" s="99"/>
      <c r="G29" s="85"/>
      <c r="H29" s="86">
        <f>SUM(H27)-H28</f>
        <v>5478.23</v>
      </c>
    </row>
    <row r="30" spans="1:8">
      <c r="A30" s="52"/>
      <c r="B30" s="53"/>
      <c r="C30" s="53"/>
      <c r="D30" s="53"/>
      <c r="E30" s="58"/>
      <c r="F30" s="99"/>
    </row>
    <row r="31" spans="1:8">
      <c r="A31" s="51" t="s">
        <v>166</v>
      </c>
      <c r="B31" s="53"/>
      <c r="C31" s="53"/>
      <c r="D31" s="53"/>
      <c r="E31" s="59"/>
      <c r="F31" s="99"/>
      <c r="G31" s="89" t="s">
        <v>181</v>
      </c>
      <c r="H31" s="90">
        <f>SUM(H18+H25-H29)</f>
        <v>110832.56</v>
      </c>
    </row>
    <row r="32" spans="1:8">
      <c r="A32" s="50" t="s">
        <v>66</v>
      </c>
      <c r="B32" s="52"/>
      <c r="C32" s="52"/>
      <c r="D32" s="52"/>
      <c r="E32" s="59"/>
      <c r="F32" s="99"/>
      <c r="H32" s="91" t="s">
        <v>182</v>
      </c>
    </row>
    <row r="33" spans="1:15">
      <c r="A33" s="52" t="s">
        <v>67</v>
      </c>
      <c r="B33" s="53">
        <v>115.12</v>
      </c>
      <c r="C33" s="53">
        <v>115.12</v>
      </c>
      <c r="D33" s="53"/>
      <c r="E33" s="56">
        <v>750</v>
      </c>
      <c r="F33" s="99"/>
    </row>
    <row r="34" spans="1:15">
      <c r="A34" s="52" t="s">
        <v>68</v>
      </c>
      <c r="B34" s="53">
        <v>2045.98</v>
      </c>
      <c r="C34" s="53">
        <v>2045.98</v>
      </c>
      <c r="D34" s="53"/>
      <c r="E34" s="56">
        <v>13000</v>
      </c>
      <c r="F34" s="99"/>
      <c r="G34" s="92" t="s">
        <v>191</v>
      </c>
      <c r="H34" s="93"/>
      <c r="N34" s="92"/>
      <c r="O34" s="92"/>
    </row>
    <row r="35" spans="1:15">
      <c r="A35" s="52" t="s">
        <v>69</v>
      </c>
      <c r="B35" s="53">
        <v>40</v>
      </c>
      <c r="C35" s="53">
        <v>40</v>
      </c>
      <c r="D35" s="53"/>
      <c r="E35" s="56">
        <v>240</v>
      </c>
      <c r="F35" s="99"/>
      <c r="G35" s="92">
        <v>2073</v>
      </c>
      <c r="H35" s="94">
        <v>27</v>
      </c>
      <c r="N35" s="92"/>
      <c r="O35" s="94"/>
    </row>
    <row r="36" spans="1:15">
      <c r="A36" s="52" t="s">
        <v>70</v>
      </c>
      <c r="B36" s="53"/>
      <c r="C36" s="53"/>
      <c r="D36" s="53"/>
      <c r="E36" s="56">
        <v>150</v>
      </c>
      <c r="F36" s="99"/>
      <c r="G36" s="92"/>
      <c r="H36" s="104">
        <f>SUM(H35)</f>
        <v>27</v>
      </c>
      <c r="O36" s="110"/>
    </row>
    <row r="37" spans="1:15">
      <c r="A37" s="52"/>
      <c r="B37" s="53"/>
      <c r="C37" s="53"/>
      <c r="D37" s="53"/>
      <c r="E37" s="56"/>
      <c r="F37" s="99"/>
      <c r="G37" s="106" t="s">
        <v>183</v>
      </c>
      <c r="H37" s="92"/>
    </row>
    <row r="38" spans="1:15">
      <c r="A38" s="50" t="s">
        <v>71</v>
      </c>
      <c r="B38" s="53"/>
      <c r="C38" s="53"/>
      <c r="D38" s="53"/>
      <c r="E38" s="56"/>
      <c r="F38" s="99"/>
      <c r="G38" s="92">
        <v>2081</v>
      </c>
      <c r="H38" s="94">
        <v>500</v>
      </c>
    </row>
    <row r="39" spans="1:15">
      <c r="A39" s="52" t="s">
        <v>72</v>
      </c>
      <c r="B39" s="53">
        <v>17.100000000000001</v>
      </c>
      <c r="C39" s="53">
        <v>17.100000000000001</v>
      </c>
      <c r="D39" s="53"/>
      <c r="E39" s="56">
        <v>450</v>
      </c>
      <c r="F39" s="99"/>
      <c r="G39" s="92">
        <v>2082</v>
      </c>
      <c r="H39" s="94">
        <v>86.5</v>
      </c>
    </row>
    <row r="40" spans="1:15">
      <c r="A40" s="52" t="s">
        <v>73</v>
      </c>
      <c r="B40" s="53">
        <v>36</v>
      </c>
      <c r="C40" s="53">
        <v>30</v>
      </c>
      <c r="D40" s="53">
        <v>6</v>
      </c>
      <c r="E40" s="56">
        <v>300</v>
      </c>
      <c r="F40" s="99"/>
      <c r="G40" s="92">
        <v>2083</v>
      </c>
      <c r="H40" s="94">
        <v>141.99</v>
      </c>
    </row>
    <row r="41" spans="1:15">
      <c r="A41" s="52"/>
      <c r="B41" s="53"/>
      <c r="C41" s="53"/>
      <c r="D41" s="53"/>
      <c r="E41" s="56"/>
      <c r="F41" s="99"/>
      <c r="G41" s="107">
        <v>2084</v>
      </c>
      <c r="H41" s="94">
        <v>150</v>
      </c>
    </row>
    <row r="42" spans="1:15">
      <c r="A42" s="50" t="s">
        <v>74</v>
      </c>
      <c r="B42" s="53"/>
      <c r="C42" s="53"/>
      <c r="D42" s="53"/>
      <c r="E42" s="56"/>
      <c r="F42" s="99"/>
      <c r="G42" s="92">
        <v>2085</v>
      </c>
      <c r="H42" s="94">
        <v>151.19999999999999</v>
      </c>
    </row>
    <row r="43" spans="1:15">
      <c r="A43" s="52" t="s">
        <v>75</v>
      </c>
      <c r="B43" s="53">
        <v>150</v>
      </c>
      <c r="C43" s="53">
        <v>150</v>
      </c>
      <c r="D43" s="53"/>
      <c r="E43" s="56">
        <v>175</v>
      </c>
      <c r="F43" s="99"/>
      <c r="G43" s="92">
        <v>2086</v>
      </c>
      <c r="H43" s="94">
        <v>37.49</v>
      </c>
    </row>
    <row r="44" spans="1:15">
      <c r="A44" s="52" t="s">
        <v>76</v>
      </c>
      <c r="B44" s="53"/>
      <c r="C44" s="53"/>
      <c r="D44" s="53"/>
      <c r="E44" s="56">
        <v>260</v>
      </c>
      <c r="F44" s="99"/>
      <c r="G44" s="92">
        <v>2087</v>
      </c>
      <c r="H44" s="94">
        <v>139.5</v>
      </c>
    </row>
    <row r="45" spans="1:15">
      <c r="A45" s="52"/>
      <c r="B45" s="53"/>
      <c r="C45" s="53"/>
      <c r="D45" s="53"/>
      <c r="E45" s="56"/>
      <c r="F45" s="99"/>
      <c r="G45" s="92">
        <v>2088</v>
      </c>
      <c r="H45" s="94">
        <v>24.99</v>
      </c>
    </row>
    <row r="46" spans="1:15">
      <c r="A46" s="50" t="s">
        <v>77</v>
      </c>
      <c r="B46" s="53"/>
      <c r="C46" s="53"/>
      <c r="D46" s="53"/>
      <c r="E46" s="56"/>
      <c r="F46" s="99"/>
      <c r="G46" s="92">
        <v>2089</v>
      </c>
      <c r="H46" s="94">
        <v>1121.02</v>
      </c>
    </row>
    <row r="47" spans="1:15">
      <c r="A47" s="52" t="s">
        <v>78</v>
      </c>
      <c r="B47" s="53"/>
      <c r="C47" s="53"/>
      <c r="D47" s="53"/>
      <c r="E47" s="56">
        <v>1500</v>
      </c>
      <c r="F47" s="99"/>
      <c r="G47" s="92">
        <v>2090</v>
      </c>
      <c r="H47" s="94">
        <v>14.39</v>
      </c>
    </row>
    <row r="48" spans="1:15">
      <c r="A48" s="52" t="s">
        <v>79</v>
      </c>
      <c r="B48" s="53"/>
      <c r="C48" s="53"/>
      <c r="D48" s="53"/>
      <c r="E48" s="56">
        <v>600</v>
      </c>
      <c r="F48" s="99"/>
      <c r="G48" s="92">
        <v>2091</v>
      </c>
      <c r="H48" s="95">
        <v>20.49</v>
      </c>
    </row>
    <row r="49" spans="1:8">
      <c r="A49" s="52" t="s">
        <v>80</v>
      </c>
      <c r="B49" s="53"/>
      <c r="C49" s="53"/>
      <c r="D49" s="53"/>
      <c r="E49" s="56">
        <v>500</v>
      </c>
      <c r="F49" s="99"/>
      <c r="G49" s="92">
        <v>2092</v>
      </c>
      <c r="H49" s="93">
        <v>750</v>
      </c>
    </row>
    <row r="50" spans="1:8">
      <c r="A50" s="52" t="s">
        <v>81</v>
      </c>
      <c r="B50" s="53"/>
      <c r="C50" s="53"/>
      <c r="D50" s="53"/>
      <c r="E50" s="56">
        <v>180</v>
      </c>
      <c r="F50" s="99"/>
      <c r="H50" s="98">
        <f>SUM(H38:H49)</f>
        <v>3137.5699999999997</v>
      </c>
    </row>
    <row r="51" spans="1:8">
      <c r="A51" s="52" t="s">
        <v>82</v>
      </c>
      <c r="B51" s="53"/>
      <c r="C51" s="53"/>
      <c r="D51" s="53"/>
      <c r="E51" s="56"/>
      <c r="F51" s="99"/>
    </row>
    <row r="52" spans="1:8">
      <c r="A52" s="52" t="s">
        <v>83</v>
      </c>
      <c r="B52" s="53"/>
      <c r="C52" s="53"/>
      <c r="D52" s="53"/>
      <c r="E52" s="56">
        <v>140</v>
      </c>
      <c r="F52" s="99"/>
    </row>
    <row r="53" spans="1:8">
      <c r="A53" s="52" t="s">
        <v>84</v>
      </c>
      <c r="B53" s="53"/>
      <c r="C53" s="53"/>
      <c r="D53" s="53"/>
      <c r="E53" s="56"/>
      <c r="F53" s="99"/>
    </row>
    <row r="54" spans="1:8">
      <c r="A54" s="52"/>
      <c r="B54" s="53"/>
      <c r="C54" s="53"/>
      <c r="D54" s="53"/>
      <c r="E54" s="56"/>
      <c r="F54" s="99"/>
    </row>
    <row r="55" spans="1:8">
      <c r="A55" s="50" t="s">
        <v>85</v>
      </c>
      <c r="B55" s="53"/>
      <c r="C55" s="53"/>
      <c r="D55" s="53"/>
      <c r="E55" s="56"/>
      <c r="F55" s="99"/>
    </row>
    <row r="56" spans="1:8">
      <c r="A56" s="52" t="s">
        <v>86</v>
      </c>
      <c r="B56" s="53">
        <v>549.38</v>
      </c>
      <c r="C56" s="53">
        <v>486</v>
      </c>
      <c r="D56" s="53">
        <v>63.38</v>
      </c>
      <c r="E56" s="56">
        <v>500</v>
      </c>
      <c r="F56" s="99"/>
    </row>
    <row r="57" spans="1:8">
      <c r="A57" s="52" t="s">
        <v>87</v>
      </c>
      <c r="B57" s="53"/>
      <c r="C57" s="53"/>
      <c r="D57" s="53"/>
      <c r="E57" s="56">
        <v>10</v>
      </c>
      <c r="F57" s="99"/>
    </row>
    <row r="58" spans="1:8">
      <c r="A58" s="52" t="s">
        <v>88</v>
      </c>
      <c r="B58" s="53"/>
      <c r="C58" s="53"/>
      <c r="D58" s="53"/>
      <c r="E58" s="56">
        <v>180</v>
      </c>
      <c r="F58" s="99"/>
    </row>
    <row r="59" spans="1:8">
      <c r="A59" s="52" t="s">
        <v>89</v>
      </c>
      <c r="B59" s="53"/>
      <c r="C59" s="53"/>
      <c r="D59" s="53"/>
      <c r="E59" s="56">
        <v>50</v>
      </c>
      <c r="F59" s="99"/>
    </row>
    <row r="60" spans="1:8">
      <c r="A60" s="52"/>
      <c r="B60" s="53"/>
      <c r="C60" s="53"/>
      <c r="D60" s="53"/>
      <c r="E60" s="56"/>
      <c r="F60" s="99"/>
    </row>
    <row r="61" spans="1:8">
      <c r="A61" s="50" t="s">
        <v>90</v>
      </c>
      <c r="B61" s="53"/>
      <c r="C61" s="53"/>
      <c r="D61" s="53"/>
      <c r="E61" s="56"/>
      <c r="F61" s="99"/>
    </row>
    <row r="62" spans="1:8">
      <c r="A62" s="52" t="s">
        <v>91</v>
      </c>
      <c r="B62" s="53"/>
      <c r="C62" s="53"/>
      <c r="D62" s="53"/>
      <c r="E62" s="56">
        <v>350</v>
      </c>
      <c r="F62" s="99"/>
    </row>
    <row r="63" spans="1:8">
      <c r="A63" s="52" t="s">
        <v>92</v>
      </c>
      <c r="B63" s="53"/>
      <c r="C63" s="53"/>
      <c r="D63" s="53"/>
      <c r="E63" s="56">
        <v>350</v>
      </c>
      <c r="F63" s="99"/>
    </row>
    <row r="64" spans="1:8">
      <c r="A64" s="52" t="s">
        <v>93</v>
      </c>
      <c r="B64" s="53"/>
      <c r="C64" s="53"/>
      <c r="D64" s="53"/>
      <c r="E64" s="56">
        <v>350</v>
      </c>
      <c r="F64" s="99"/>
    </row>
    <row r="65" spans="1:6">
      <c r="A65" s="52" t="s">
        <v>94</v>
      </c>
      <c r="B65" s="53"/>
      <c r="C65" s="53"/>
      <c r="D65" s="53"/>
      <c r="E65" s="56">
        <v>350</v>
      </c>
      <c r="F65" s="99"/>
    </row>
    <row r="66" spans="1:6">
      <c r="A66" s="52" t="s">
        <v>95</v>
      </c>
      <c r="B66" s="53"/>
      <c r="C66" s="53"/>
      <c r="D66" s="53"/>
      <c r="E66" s="56">
        <v>350</v>
      </c>
      <c r="F66" s="99"/>
    </row>
    <row r="67" spans="1:6">
      <c r="A67" s="52" t="s">
        <v>96</v>
      </c>
      <c r="B67" s="53"/>
      <c r="C67" s="53"/>
      <c r="D67" s="53"/>
      <c r="E67" s="56">
        <v>350</v>
      </c>
      <c r="F67" s="99"/>
    </row>
    <row r="68" spans="1:6">
      <c r="A68" s="52" t="s">
        <v>97</v>
      </c>
      <c r="B68" s="53"/>
      <c r="C68" s="53"/>
      <c r="D68" s="53"/>
      <c r="E68" s="56">
        <v>350</v>
      </c>
      <c r="F68" s="99"/>
    </row>
    <row r="69" spans="1:6">
      <c r="A69" s="52" t="s">
        <v>98</v>
      </c>
      <c r="B69" s="53"/>
      <c r="C69" s="53"/>
      <c r="D69" s="53"/>
      <c r="E69" s="56">
        <v>30</v>
      </c>
      <c r="F69" s="99"/>
    </row>
    <row r="70" spans="1:6">
      <c r="A70" s="52" t="s">
        <v>185</v>
      </c>
      <c r="B70" s="53"/>
      <c r="C70" s="53"/>
      <c r="D70" s="53"/>
      <c r="E70" s="56">
        <v>200</v>
      </c>
      <c r="F70" s="99"/>
    </row>
    <row r="71" spans="1:6">
      <c r="A71" s="52" t="s">
        <v>99</v>
      </c>
      <c r="B71" s="53"/>
      <c r="C71" s="53"/>
      <c r="D71" s="53"/>
      <c r="E71" s="56">
        <v>850</v>
      </c>
      <c r="F71" s="99"/>
    </row>
    <row r="72" spans="1:6">
      <c r="A72" s="52" t="s">
        <v>100</v>
      </c>
      <c r="B72" s="53"/>
      <c r="C72" s="53"/>
      <c r="D72" s="53"/>
      <c r="E72" s="56">
        <v>350</v>
      </c>
      <c r="F72" s="99"/>
    </row>
    <row r="73" spans="1:6">
      <c r="A73" s="52" t="s">
        <v>101</v>
      </c>
      <c r="B73" s="53"/>
      <c r="C73" s="53"/>
      <c r="D73" s="53"/>
      <c r="E73" s="56">
        <v>120</v>
      </c>
      <c r="F73" s="99"/>
    </row>
    <row r="74" spans="1:6">
      <c r="A74" s="52" t="s">
        <v>102</v>
      </c>
      <c r="B74" s="53"/>
      <c r="C74" s="53"/>
      <c r="D74" s="53"/>
      <c r="E74" s="56">
        <v>150</v>
      </c>
      <c r="F74" s="99"/>
    </row>
    <row r="75" spans="1:6">
      <c r="A75" s="52"/>
      <c r="B75" s="53"/>
      <c r="C75" s="53"/>
      <c r="D75" s="53"/>
      <c r="E75" s="56"/>
      <c r="F75" s="99"/>
    </row>
    <row r="76" spans="1:6">
      <c r="A76" s="50" t="s">
        <v>103</v>
      </c>
      <c r="B76" s="53"/>
      <c r="C76" s="53"/>
      <c r="D76" s="53"/>
      <c r="E76" s="56"/>
      <c r="F76" s="99"/>
    </row>
    <row r="77" spans="1:6">
      <c r="A77" s="52" t="s">
        <v>104</v>
      </c>
      <c r="B77" s="53"/>
      <c r="C77" s="53"/>
      <c r="D77" s="53"/>
      <c r="E77" s="56">
        <v>350</v>
      </c>
      <c r="F77" s="99"/>
    </row>
    <row r="78" spans="1:6">
      <c r="A78" s="52" t="s">
        <v>105</v>
      </c>
      <c r="B78" s="53"/>
      <c r="C78" s="53"/>
      <c r="D78" s="53"/>
      <c r="E78" s="56">
        <v>175</v>
      </c>
      <c r="F78" s="99"/>
    </row>
    <row r="79" spans="1:6">
      <c r="A79" s="52" t="s">
        <v>106</v>
      </c>
      <c r="B79" s="53">
        <v>151.19999999999999</v>
      </c>
      <c r="C79" s="53">
        <v>126</v>
      </c>
      <c r="D79" s="53">
        <v>25.2</v>
      </c>
      <c r="E79" s="56">
        <v>180</v>
      </c>
      <c r="F79" s="99"/>
    </row>
    <row r="80" spans="1:6">
      <c r="A80" s="52" t="s">
        <v>107</v>
      </c>
      <c r="B80" s="53">
        <v>28.78</v>
      </c>
      <c r="C80" s="53">
        <v>23.98</v>
      </c>
      <c r="D80" s="53">
        <v>4.8</v>
      </c>
      <c r="E80" s="56">
        <v>175</v>
      </c>
      <c r="F80" s="99"/>
    </row>
    <row r="81" spans="1:6">
      <c r="A81" s="52" t="s">
        <v>108</v>
      </c>
      <c r="B81" s="53"/>
      <c r="C81" s="53"/>
      <c r="D81" s="53"/>
      <c r="E81" s="56">
        <v>500</v>
      </c>
      <c r="F81" s="99"/>
    </row>
    <row r="82" spans="1:6">
      <c r="A82" s="52" t="s">
        <v>109</v>
      </c>
      <c r="B82" s="53"/>
      <c r="C82" s="53"/>
      <c r="D82" s="53"/>
      <c r="E82" s="56"/>
      <c r="F82" s="99"/>
    </row>
    <row r="83" spans="1:6">
      <c r="A83" s="52" t="s">
        <v>110</v>
      </c>
      <c r="B83" s="53"/>
      <c r="C83" s="53"/>
      <c r="D83" s="53"/>
      <c r="E83" s="56">
        <v>80</v>
      </c>
      <c r="F83" s="99"/>
    </row>
    <row r="84" spans="1:6">
      <c r="A84" s="52"/>
      <c r="B84" s="53"/>
      <c r="C84" s="53"/>
      <c r="D84" s="53"/>
      <c r="E84" s="56"/>
      <c r="F84" s="99"/>
    </row>
    <row r="85" spans="1:6">
      <c r="A85" s="50" t="s">
        <v>111</v>
      </c>
      <c r="B85" s="53"/>
      <c r="C85" s="53"/>
      <c r="D85" s="53"/>
      <c r="E85" s="56"/>
      <c r="F85" s="99"/>
    </row>
    <row r="86" spans="1:6">
      <c r="A86" s="52" t="s">
        <v>112</v>
      </c>
      <c r="B86" s="53"/>
      <c r="C86" s="53"/>
      <c r="D86" s="53"/>
      <c r="E86" s="56">
        <v>500</v>
      </c>
      <c r="F86" s="99"/>
    </row>
    <row r="87" spans="1:6">
      <c r="A87" s="52" t="s">
        <v>113</v>
      </c>
      <c r="B87" s="53"/>
      <c r="C87" s="53"/>
      <c r="D87" s="53"/>
      <c r="E87" s="56">
        <v>350</v>
      </c>
      <c r="F87" s="99"/>
    </row>
    <row r="88" spans="1:6">
      <c r="A88" s="52" t="s">
        <v>114</v>
      </c>
      <c r="B88" s="53">
        <v>1125</v>
      </c>
      <c r="C88" s="53">
        <v>1125</v>
      </c>
      <c r="D88" s="53"/>
      <c r="E88" s="56">
        <v>4500</v>
      </c>
      <c r="F88" s="99"/>
    </row>
    <row r="89" spans="1:6">
      <c r="A89" s="52" t="s">
        <v>115</v>
      </c>
      <c r="B89" s="53"/>
      <c r="C89" s="53"/>
      <c r="D89" s="53"/>
      <c r="E89" s="56">
        <v>200</v>
      </c>
      <c r="F89" s="99"/>
    </row>
    <row r="90" spans="1:6">
      <c r="A90" s="52" t="s">
        <v>116</v>
      </c>
      <c r="B90" s="53"/>
      <c r="C90" s="53"/>
      <c r="D90" s="53"/>
      <c r="E90" s="56">
        <v>300</v>
      </c>
      <c r="F90" s="99"/>
    </row>
    <row r="91" spans="1:6">
      <c r="A91" s="52" t="s">
        <v>189</v>
      </c>
      <c r="B91" s="53">
        <v>141.99</v>
      </c>
      <c r="C91" s="53">
        <v>141.99</v>
      </c>
      <c r="D91" s="53"/>
      <c r="E91" s="56">
        <v>500</v>
      </c>
      <c r="F91" s="99"/>
    </row>
    <row r="92" spans="1:6">
      <c r="A92" s="52" t="s">
        <v>117</v>
      </c>
      <c r="B92" s="53"/>
      <c r="C92" s="53"/>
      <c r="D92" s="53"/>
      <c r="E92" s="56">
        <v>500</v>
      </c>
      <c r="F92" s="99"/>
    </row>
    <row r="93" spans="1:6">
      <c r="A93" s="52" t="s">
        <v>118</v>
      </c>
      <c r="B93" s="53"/>
      <c r="C93" s="53"/>
      <c r="D93" s="53"/>
      <c r="E93" s="56">
        <v>500</v>
      </c>
      <c r="F93" s="99"/>
    </row>
    <row r="94" spans="1:6">
      <c r="A94" s="52" t="s">
        <v>119</v>
      </c>
      <c r="B94" s="53"/>
      <c r="C94" s="53"/>
      <c r="D94" s="53"/>
      <c r="E94" s="56">
        <v>500</v>
      </c>
      <c r="F94" s="99"/>
    </row>
    <row r="95" spans="1:6">
      <c r="A95" s="52" t="s">
        <v>120</v>
      </c>
      <c r="B95" s="53"/>
      <c r="C95" s="53"/>
      <c r="D95" s="53"/>
      <c r="E95" s="56">
        <v>100</v>
      </c>
      <c r="F95" s="99"/>
    </row>
    <row r="96" spans="1:6">
      <c r="A96" s="52"/>
      <c r="B96" s="53"/>
      <c r="C96" s="53"/>
      <c r="D96" s="53"/>
      <c r="E96" s="56"/>
      <c r="F96" s="99"/>
    </row>
    <row r="97" spans="1:6">
      <c r="A97" s="50" t="s">
        <v>121</v>
      </c>
      <c r="B97" s="53"/>
      <c r="C97" s="53"/>
      <c r="D97" s="53"/>
      <c r="E97" s="56"/>
      <c r="F97" s="99"/>
    </row>
    <row r="98" spans="1:6">
      <c r="A98" s="52" t="s">
        <v>122</v>
      </c>
      <c r="B98" s="53"/>
      <c r="C98" s="53"/>
      <c r="D98" s="53"/>
      <c r="E98" s="56">
        <v>300</v>
      </c>
      <c r="F98" s="99"/>
    </row>
    <row r="99" spans="1:6">
      <c r="A99" s="52"/>
      <c r="B99" s="53"/>
      <c r="C99" s="53"/>
      <c r="D99" s="53"/>
      <c r="E99" s="56"/>
      <c r="F99" s="99"/>
    </row>
    <row r="100" spans="1:6">
      <c r="A100" s="50" t="s">
        <v>123</v>
      </c>
      <c r="B100" s="53"/>
      <c r="C100" s="53"/>
      <c r="D100" s="53"/>
      <c r="E100" s="56"/>
      <c r="F100" s="99"/>
    </row>
    <row r="101" spans="1:6">
      <c r="A101" s="52" t="s">
        <v>124</v>
      </c>
      <c r="B101" s="53"/>
      <c r="C101" s="53"/>
      <c r="D101" s="53"/>
      <c r="E101" s="56">
        <v>500</v>
      </c>
      <c r="F101" s="99"/>
    </row>
    <row r="102" spans="1:6">
      <c r="A102" s="52" t="s">
        <v>125</v>
      </c>
      <c r="B102" s="53">
        <v>97.64</v>
      </c>
      <c r="C102" s="53">
        <v>97.64</v>
      </c>
      <c r="D102" s="53"/>
      <c r="E102" s="56"/>
      <c r="F102" s="99"/>
    </row>
    <row r="103" spans="1:6">
      <c r="A103" s="52" t="s">
        <v>126</v>
      </c>
      <c r="B103" s="53"/>
      <c r="C103" s="53"/>
      <c r="D103" s="53"/>
      <c r="E103" s="56"/>
      <c r="F103" s="99"/>
    </row>
    <row r="104" spans="1:6">
      <c r="A104" s="52" t="s">
        <v>127</v>
      </c>
      <c r="B104" s="53"/>
      <c r="C104" s="53"/>
      <c r="D104" s="53"/>
      <c r="E104" s="56"/>
      <c r="F104" s="99"/>
    </row>
    <row r="105" spans="1:6">
      <c r="A105" s="52" t="s">
        <v>128</v>
      </c>
      <c r="B105" s="53"/>
      <c r="C105" s="53"/>
      <c r="D105" s="53"/>
      <c r="E105" s="56"/>
      <c r="F105" s="99"/>
    </row>
    <row r="106" spans="1:6">
      <c r="A106" s="52" t="s">
        <v>129</v>
      </c>
      <c r="B106" s="53"/>
      <c r="C106" s="53"/>
      <c r="D106" s="53"/>
      <c r="E106" s="56">
        <v>100</v>
      </c>
      <c r="F106" s="99"/>
    </row>
    <row r="107" spans="1:6">
      <c r="A107" s="52" t="s">
        <v>186</v>
      </c>
      <c r="B107" s="53">
        <v>216.55</v>
      </c>
      <c r="C107" s="53">
        <v>216.55</v>
      </c>
      <c r="D107" s="53"/>
      <c r="E107" s="56"/>
      <c r="F107" s="99"/>
    </row>
    <row r="108" spans="1:6">
      <c r="A108" s="52" t="s">
        <v>130</v>
      </c>
      <c r="B108" s="53"/>
      <c r="C108" s="53"/>
      <c r="D108" s="53"/>
      <c r="E108" s="56"/>
      <c r="F108" s="99"/>
    </row>
    <row r="109" spans="1:6">
      <c r="A109" s="52" t="s">
        <v>15</v>
      </c>
      <c r="B109" s="53"/>
      <c r="C109" s="53"/>
      <c r="D109" s="53"/>
      <c r="E109" s="56"/>
      <c r="F109" s="99"/>
    </row>
    <row r="110" spans="1:6">
      <c r="A110" s="52" t="s">
        <v>131</v>
      </c>
      <c r="B110" s="53"/>
      <c r="C110" s="53"/>
      <c r="D110" s="53"/>
      <c r="E110" s="56"/>
      <c r="F110" s="99"/>
    </row>
    <row r="111" spans="1:6">
      <c r="A111" s="52" t="s">
        <v>132</v>
      </c>
      <c r="B111" s="53"/>
      <c r="C111" s="53"/>
      <c r="D111" s="53"/>
      <c r="E111" s="56">
        <v>550</v>
      </c>
      <c r="F111" s="99"/>
    </row>
    <row r="112" spans="1:6">
      <c r="A112" s="52" t="s">
        <v>133</v>
      </c>
      <c r="B112" s="53"/>
      <c r="C112" s="53"/>
      <c r="D112" s="53"/>
      <c r="E112" s="56">
        <v>50</v>
      </c>
      <c r="F112" s="99"/>
    </row>
    <row r="113" spans="1:6">
      <c r="A113" s="52" t="s">
        <v>134</v>
      </c>
      <c r="B113" s="53"/>
      <c r="C113" s="53"/>
      <c r="D113" s="53"/>
      <c r="E113" s="56">
        <v>150</v>
      </c>
      <c r="F113" s="99"/>
    </row>
    <row r="114" spans="1:6">
      <c r="A114" s="52" t="s">
        <v>135</v>
      </c>
      <c r="B114" s="53"/>
      <c r="C114" s="53"/>
      <c r="D114" s="53"/>
      <c r="E114" s="56">
        <v>1000</v>
      </c>
      <c r="F114" s="99"/>
    </row>
    <row r="115" spans="1:6">
      <c r="A115" s="52" t="s">
        <v>136</v>
      </c>
      <c r="B115" s="53"/>
      <c r="C115" s="53"/>
      <c r="D115" s="53"/>
      <c r="E115" s="56"/>
      <c r="F115" s="99"/>
    </row>
    <row r="116" spans="1:6">
      <c r="A116" s="52" t="s">
        <v>137</v>
      </c>
      <c r="B116" s="53">
        <v>263.49</v>
      </c>
      <c r="C116" s="53">
        <v>263.49</v>
      </c>
      <c r="D116" s="53"/>
      <c r="E116" s="56">
        <v>600</v>
      </c>
      <c r="F116" s="99"/>
    </row>
    <row r="117" spans="1:6">
      <c r="A117" s="52" t="s">
        <v>138</v>
      </c>
      <c r="B117" s="53"/>
      <c r="C117" s="53"/>
      <c r="D117" s="53"/>
      <c r="E117" s="56">
        <v>250</v>
      </c>
      <c r="F117" s="99"/>
    </row>
    <row r="118" spans="1:6">
      <c r="A118" s="52" t="s">
        <v>139</v>
      </c>
      <c r="B118" s="53"/>
      <c r="C118" s="53"/>
      <c r="D118" s="53"/>
      <c r="E118" s="56"/>
      <c r="F118" s="99"/>
    </row>
    <row r="119" spans="1:6">
      <c r="A119" s="52" t="s">
        <v>188</v>
      </c>
      <c r="B119" s="53">
        <v>500</v>
      </c>
      <c r="C119" s="53">
        <v>500</v>
      </c>
      <c r="D119" s="53"/>
      <c r="E119" s="56"/>
      <c r="F119" s="99"/>
    </row>
    <row r="120" spans="1:6">
      <c r="A120" s="52" t="s">
        <v>140</v>
      </c>
      <c r="B120" s="53"/>
      <c r="C120" s="53"/>
      <c r="D120" s="53"/>
      <c r="E120" s="56"/>
      <c r="F120" s="99"/>
    </row>
    <row r="121" spans="1:6">
      <c r="A121" s="52" t="s">
        <v>141</v>
      </c>
      <c r="B121" s="53"/>
      <c r="C121" s="53"/>
      <c r="D121" s="53"/>
      <c r="E121" s="56">
        <v>100</v>
      </c>
      <c r="F121" s="99"/>
    </row>
    <row r="122" spans="1:6">
      <c r="A122" s="52" t="s">
        <v>142</v>
      </c>
      <c r="B122" s="53"/>
      <c r="C122" s="53"/>
      <c r="D122" s="53"/>
      <c r="E122" s="56">
        <v>100</v>
      </c>
      <c r="F122" s="99"/>
    </row>
    <row r="123" spans="1:6">
      <c r="A123" s="52"/>
      <c r="B123" s="53"/>
      <c r="C123" s="53"/>
      <c r="D123" s="53"/>
      <c r="E123" s="60"/>
      <c r="F123" s="99"/>
    </row>
    <row r="124" spans="1:6">
      <c r="A124" s="52" t="s">
        <v>187</v>
      </c>
      <c r="B124" s="53"/>
      <c r="C124" s="53"/>
      <c r="D124" s="53"/>
      <c r="F124" s="99"/>
    </row>
    <row r="125" spans="1:6">
      <c r="B125" s="103">
        <f>SUM(B33:B122)</f>
        <v>5478.23</v>
      </c>
      <c r="C125" s="103">
        <f>SUM(C33:C122)</f>
        <v>5378.85</v>
      </c>
      <c r="D125" s="103">
        <f>SUM(D32:D122)</f>
        <v>99.38</v>
      </c>
      <c r="E125" s="103">
        <f t="shared" ref="E125" si="0">SUM(E33:E123)</f>
        <v>36245</v>
      </c>
    </row>
    <row r="126" spans="1:6">
      <c r="B126" s="53"/>
      <c r="C126" s="53"/>
      <c r="D126" s="53"/>
      <c r="E126" s="5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62BDC-06B1-4F45-982C-7B0F09149BA0}">
  <dimension ref="A1:C49"/>
  <sheetViews>
    <sheetView topLeftCell="A40" workbookViewId="0">
      <selection activeCell="G46" sqref="G46"/>
    </sheetView>
  </sheetViews>
  <sheetFormatPr defaultRowHeight="15"/>
  <cols>
    <col min="1" max="1" width="58.140625" customWidth="1"/>
    <col min="2" max="2" width="16" customWidth="1"/>
    <col min="3" max="3" width="12.140625" customWidth="1"/>
  </cols>
  <sheetData>
    <row r="1" spans="1:3">
      <c r="A1" s="1" t="s">
        <v>54</v>
      </c>
      <c r="B1" s="2"/>
    </row>
    <row r="2" spans="1:3">
      <c r="A2" s="3">
        <v>44713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113"/>
      <c r="B4" s="33"/>
      <c r="C4" s="7"/>
    </row>
    <row r="5" spans="1:3">
      <c r="A5" s="111"/>
      <c r="B5" s="112">
        <f>SUM(B4:B4)</f>
        <v>0</v>
      </c>
      <c r="C5" s="7"/>
    </row>
    <row r="6" spans="1:3">
      <c r="A6" s="45" t="s">
        <v>4</v>
      </c>
      <c r="B6" s="9"/>
      <c r="C6" s="9"/>
    </row>
    <row r="7" spans="1:3">
      <c r="A7" s="9" t="s">
        <v>206</v>
      </c>
      <c r="B7" s="33">
        <v>482.97</v>
      </c>
      <c r="C7" s="9" t="s">
        <v>8</v>
      </c>
    </row>
    <row r="8" spans="1:3">
      <c r="A8" s="9" t="s">
        <v>207</v>
      </c>
      <c r="B8" s="44">
        <v>140.63</v>
      </c>
      <c r="C8" s="9" t="s">
        <v>3</v>
      </c>
    </row>
    <row r="9" spans="1:3">
      <c r="A9" s="9" t="s">
        <v>208</v>
      </c>
      <c r="B9" s="14">
        <v>194.56</v>
      </c>
      <c r="C9" s="9" t="s">
        <v>3</v>
      </c>
    </row>
    <row r="10" spans="1:3">
      <c r="A10" s="7" t="s">
        <v>211</v>
      </c>
      <c r="B10" s="15">
        <v>129.6</v>
      </c>
      <c r="C10" s="9" t="s">
        <v>3</v>
      </c>
    </row>
    <row r="11" spans="1:3">
      <c r="A11" s="7" t="s">
        <v>209</v>
      </c>
      <c r="B11" s="15">
        <v>40</v>
      </c>
      <c r="C11" s="9" t="s">
        <v>3</v>
      </c>
    </row>
    <row r="12" spans="1:3">
      <c r="A12" s="7" t="s">
        <v>210</v>
      </c>
      <c r="B12" s="15">
        <v>25</v>
      </c>
      <c r="C12" s="7" t="s">
        <v>8</v>
      </c>
    </row>
    <row r="13" spans="1:3">
      <c r="A13" s="7" t="s">
        <v>204</v>
      </c>
      <c r="B13" s="16">
        <v>48</v>
      </c>
      <c r="C13" s="7" t="s">
        <v>3</v>
      </c>
    </row>
    <row r="14" spans="1:3">
      <c r="A14" s="7" t="s">
        <v>5</v>
      </c>
      <c r="B14" s="16">
        <v>1117.5899999999999</v>
      </c>
      <c r="C14" s="7" t="s">
        <v>3</v>
      </c>
    </row>
    <row r="15" spans="1:3">
      <c r="A15" s="7" t="s">
        <v>6</v>
      </c>
      <c r="B15" s="16">
        <v>14.4</v>
      </c>
      <c r="C15" s="7" t="s">
        <v>3</v>
      </c>
    </row>
    <row r="16" spans="1:3">
      <c r="A16" s="7" t="s">
        <v>7</v>
      </c>
      <c r="B16" s="16">
        <v>20</v>
      </c>
      <c r="C16" s="7" t="s">
        <v>3</v>
      </c>
    </row>
    <row r="17" spans="1:3">
      <c r="A17" s="121" t="s">
        <v>202</v>
      </c>
      <c r="B17" s="122">
        <v>14.39</v>
      </c>
      <c r="C17" s="7" t="s">
        <v>8</v>
      </c>
    </row>
    <row r="18" spans="1:3">
      <c r="A18" s="121" t="s">
        <v>205</v>
      </c>
      <c r="B18" s="123">
        <v>272.89999999999998</v>
      </c>
      <c r="C18" s="7" t="s">
        <v>3</v>
      </c>
    </row>
    <row r="19" spans="1:3">
      <c r="A19" s="121" t="s">
        <v>203</v>
      </c>
      <c r="B19" s="123">
        <v>750</v>
      </c>
      <c r="C19" s="7" t="s">
        <v>8</v>
      </c>
    </row>
    <row r="20" spans="1:3">
      <c r="A20" s="121" t="s">
        <v>216</v>
      </c>
      <c r="B20" s="123">
        <v>528</v>
      </c>
      <c r="C20" s="7" t="s">
        <v>15</v>
      </c>
    </row>
    <row r="21" spans="1:3">
      <c r="A21" s="121" t="s">
        <v>215</v>
      </c>
      <c r="B21" s="123">
        <v>487.2</v>
      </c>
      <c r="C21" s="7" t="s">
        <v>8</v>
      </c>
    </row>
    <row r="22" spans="1:3">
      <c r="A22" s="121" t="s">
        <v>213</v>
      </c>
      <c r="B22" s="123">
        <v>37.799999999999997</v>
      </c>
      <c r="C22" s="7" t="s">
        <v>8</v>
      </c>
    </row>
    <row r="23" spans="1:3">
      <c r="A23" s="121" t="s">
        <v>217</v>
      </c>
      <c r="B23" s="123">
        <v>62.5</v>
      </c>
      <c r="C23" s="7" t="s">
        <v>3</v>
      </c>
    </row>
    <row r="24" spans="1:3" ht="15.75" thickBot="1">
      <c r="A24" s="121"/>
      <c r="B24" s="5">
        <f>SUM(B7:B23)</f>
        <v>4365.5400000000009</v>
      </c>
      <c r="C24" s="7"/>
    </row>
    <row r="25" spans="1:3" ht="15.75" thickBot="1">
      <c r="A25" s="19" t="s">
        <v>212</v>
      </c>
      <c r="B25" s="7"/>
      <c r="C25" s="17"/>
    </row>
    <row r="26" spans="1:3" ht="15.75" thickBot="1">
      <c r="A26" s="21" t="s">
        <v>10</v>
      </c>
      <c r="B26" s="47">
        <v>30194.68</v>
      </c>
      <c r="C26" s="22"/>
    </row>
    <row r="27" spans="1:3" ht="15.75" thickBot="1">
      <c r="A27" s="23" t="s">
        <v>11</v>
      </c>
      <c r="B27" s="47">
        <v>2211.9299999999998</v>
      </c>
      <c r="C27" s="22"/>
    </row>
    <row r="28" spans="1:3" ht="15.75" thickBot="1">
      <c r="A28" s="24" t="s">
        <v>12</v>
      </c>
      <c r="B28" s="25">
        <f>SUM(B26:B27)</f>
        <v>32406.61</v>
      </c>
      <c r="C28" s="22"/>
    </row>
    <row r="29" spans="1:3" ht="15.75" thickBot="1">
      <c r="A29" s="26" t="s">
        <v>50</v>
      </c>
      <c r="B29" s="2"/>
      <c r="C29" s="22"/>
    </row>
    <row r="30" spans="1:3" ht="15.75" thickBot="1">
      <c r="A30" s="27" t="s">
        <v>13</v>
      </c>
      <c r="B30" s="28">
        <v>78641.66</v>
      </c>
      <c r="C30" s="22"/>
    </row>
    <row r="31" spans="1:3" ht="15.75" thickBot="1">
      <c r="A31" s="29"/>
      <c r="B31" s="13"/>
      <c r="C31" s="22"/>
    </row>
    <row r="32" spans="1:3">
      <c r="A32" s="30" t="s">
        <v>14</v>
      </c>
      <c r="B32" s="2"/>
      <c r="C32" s="31"/>
    </row>
    <row r="33" spans="1:3">
      <c r="A33" s="9" t="s">
        <v>15</v>
      </c>
      <c r="B33" s="32">
        <v>1317.85</v>
      </c>
      <c r="C33" s="31"/>
    </row>
    <row r="34" spans="1:3">
      <c r="A34" s="17" t="s">
        <v>16</v>
      </c>
      <c r="B34" s="33">
        <v>12482.69</v>
      </c>
      <c r="C34" s="31"/>
    </row>
    <row r="35" spans="1:3">
      <c r="A35" s="17" t="s">
        <v>17</v>
      </c>
      <c r="B35" s="33">
        <v>10265.98</v>
      </c>
      <c r="C35" s="31"/>
    </row>
    <row r="36" spans="1:3">
      <c r="A36" s="34" t="s">
        <v>18</v>
      </c>
      <c r="B36" s="35">
        <v>1000</v>
      </c>
      <c r="C36" s="31"/>
    </row>
    <row r="37" spans="1:3">
      <c r="A37" s="7" t="s">
        <v>19</v>
      </c>
      <c r="B37" s="36">
        <v>551.78</v>
      </c>
      <c r="C37" s="31"/>
    </row>
    <row r="38" spans="1:3">
      <c r="A38" s="7" t="s">
        <v>20</v>
      </c>
      <c r="B38" s="36">
        <v>288.62</v>
      </c>
      <c r="C38" s="37"/>
    </row>
    <row r="39" spans="1:3">
      <c r="A39" s="34" t="s">
        <v>21</v>
      </c>
      <c r="B39" s="38">
        <v>865.33</v>
      </c>
      <c r="C39" s="37"/>
    </row>
    <row r="40" spans="1:3">
      <c r="A40" s="34" t="s">
        <v>22</v>
      </c>
      <c r="B40" s="36">
        <v>0</v>
      </c>
      <c r="C40" s="37"/>
    </row>
    <row r="41" spans="1:3">
      <c r="A41" s="9" t="s">
        <v>23</v>
      </c>
      <c r="B41" s="36">
        <v>89.71</v>
      </c>
      <c r="C41" s="37"/>
    </row>
    <row r="42" spans="1:3">
      <c r="A42" s="34" t="s">
        <v>24</v>
      </c>
      <c r="B42" s="38">
        <v>370.05</v>
      </c>
      <c r="C42" s="37"/>
    </row>
    <row r="43" spans="1:3">
      <c r="A43" s="34" t="s">
        <v>46</v>
      </c>
      <c r="B43" s="36">
        <v>141.08000000000001</v>
      </c>
      <c r="C43" s="37"/>
    </row>
    <row r="44" spans="1:3">
      <c r="A44" s="34" t="s">
        <v>52</v>
      </c>
      <c r="B44" s="38">
        <v>216.55</v>
      </c>
      <c r="C44" s="37"/>
    </row>
    <row r="45" spans="1:3">
      <c r="A45" s="39" t="s">
        <v>25</v>
      </c>
      <c r="B45" s="40">
        <f>SUM(B33+B34+B35+B36+B37+B38-B39+B41-B42+B43-B44)</f>
        <v>24685.78</v>
      </c>
      <c r="C45" s="37"/>
    </row>
    <row r="46" spans="1:3" ht="15.75" thickBot="1">
      <c r="A46" s="1" t="s">
        <v>218</v>
      </c>
      <c r="B46" s="13"/>
    </row>
    <row r="47" spans="1:3">
      <c r="A47" s="115" t="s">
        <v>27</v>
      </c>
      <c r="B47" s="119"/>
    </row>
    <row r="48" spans="1:3">
      <c r="A48" s="116" t="s">
        <v>28</v>
      </c>
      <c r="B48" s="120"/>
    </row>
    <row r="49" spans="1:2" ht="15.75" thickBot="1">
      <c r="A49" s="117" t="s">
        <v>30</v>
      </c>
      <c r="B49" s="118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6ED07-C8FC-47B5-A4D1-3ACF4CF952EB}">
  <dimension ref="A1:H126"/>
  <sheetViews>
    <sheetView workbookViewId="0">
      <selection sqref="A1:H125"/>
    </sheetView>
  </sheetViews>
  <sheetFormatPr defaultRowHeight="15"/>
  <cols>
    <col min="1" max="1" width="24.85546875" customWidth="1"/>
    <col min="2" max="2" width="9.85546875" customWidth="1"/>
    <col min="4" max="4" width="8.28515625" customWidth="1"/>
    <col min="5" max="5" width="10.85546875" customWidth="1"/>
    <col min="6" max="6" width="1.85546875" customWidth="1"/>
    <col min="7" max="7" width="10.5703125" bestFit="1" customWidth="1"/>
    <col min="8" max="8" width="11.5703125" customWidth="1"/>
  </cols>
  <sheetData>
    <row r="1" spans="1:8" ht="15.75" thickBot="1">
      <c r="A1" s="49" t="s">
        <v>214</v>
      </c>
      <c r="B1" s="50"/>
      <c r="C1" s="50"/>
      <c r="D1" s="50"/>
    </row>
    <row r="2" spans="1:8">
      <c r="A2" s="51" t="s">
        <v>143</v>
      </c>
      <c r="B2" s="53"/>
      <c r="C2" s="53"/>
      <c r="D2" s="53"/>
      <c r="E2" s="100" t="s">
        <v>168</v>
      </c>
      <c r="F2" s="99"/>
      <c r="G2" s="61" t="s">
        <v>212</v>
      </c>
      <c r="H2" s="62"/>
    </row>
    <row r="3" spans="1:8">
      <c r="A3" s="52" t="s">
        <v>144</v>
      </c>
      <c r="B3" s="53"/>
      <c r="C3" s="53"/>
      <c r="D3" s="53"/>
      <c r="E3" s="56">
        <v>520</v>
      </c>
      <c r="F3" s="99"/>
      <c r="G3" s="63"/>
      <c r="H3" s="64"/>
    </row>
    <row r="4" spans="1:8">
      <c r="A4" s="52" t="s">
        <v>145</v>
      </c>
      <c r="B4" s="53"/>
      <c r="C4" s="53"/>
      <c r="D4" s="53"/>
      <c r="E4" s="56"/>
      <c r="F4" s="99"/>
      <c r="G4" s="65" t="s">
        <v>169</v>
      </c>
      <c r="H4" s="66">
        <v>30194.68</v>
      </c>
    </row>
    <row r="5" spans="1:8" ht="15.75" thickBot="1">
      <c r="A5" s="52" t="s">
        <v>146</v>
      </c>
      <c r="B5" s="53"/>
      <c r="C5" s="53"/>
      <c r="D5" s="53"/>
      <c r="E5" s="56"/>
      <c r="F5" s="99"/>
      <c r="G5" s="67" t="s">
        <v>170</v>
      </c>
      <c r="H5" s="68">
        <f>SUM(H38+H57)</f>
        <v>4581.2299999999996</v>
      </c>
    </row>
    <row r="6" spans="1:8" ht="15.75" thickBot="1">
      <c r="A6" s="52" t="s">
        <v>147</v>
      </c>
      <c r="B6" s="53"/>
      <c r="C6" s="53"/>
      <c r="D6" s="53"/>
      <c r="E6" s="56">
        <v>340</v>
      </c>
      <c r="F6" s="99"/>
      <c r="G6" s="69" t="s">
        <v>171</v>
      </c>
      <c r="H6" s="70"/>
    </row>
    <row r="7" spans="1:8">
      <c r="A7" s="52" t="s">
        <v>148</v>
      </c>
      <c r="B7" s="53">
        <v>0.06</v>
      </c>
      <c r="C7" s="53"/>
      <c r="D7" s="53"/>
      <c r="E7" s="56">
        <v>5</v>
      </c>
      <c r="F7" s="99"/>
      <c r="G7" s="71"/>
      <c r="H7" s="66">
        <f>SUM(H4-H5)+H6</f>
        <v>25613.45</v>
      </c>
    </row>
    <row r="8" spans="1:8">
      <c r="A8" s="52" t="s">
        <v>198</v>
      </c>
      <c r="B8" s="53">
        <v>120</v>
      </c>
      <c r="C8" s="53"/>
      <c r="D8" s="53"/>
      <c r="E8" s="56"/>
      <c r="F8" s="99"/>
      <c r="G8" s="72"/>
      <c r="H8" s="73"/>
    </row>
    <row r="9" spans="1:8">
      <c r="A9" s="52" t="s">
        <v>150</v>
      </c>
      <c r="B9" s="53"/>
      <c r="C9" s="53"/>
      <c r="D9" s="53"/>
      <c r="E9" s="56"/>
      <c r="F9" s="99"/>
      <c r="G9" s="65" t="s">
        <v>172</v>
      </c>
      <c r="H9" s="66">
        <v>2211.9299999999998</v>
      </c>
    </row>
    <row r="10" spans="1:8">
      <c r="A10" s="52" t="s">
        <v>15</v>
      </c>
      <c r="B10" s="53">
        <v>1200</v>
      </c>
      <c r="C10" s="53"/>
      <c r="D10" s="53"/>
      <c r="E10" s="56"/>
      <c r="F10" s="99"/>
      <c r="G10" s="65"/>
      <c r="H10" s="66"/>
    </row>
    <row r="11" spans="1:8">
      <c r="A11" s="52" t="s">
        <v>34</v>
      </c>
      <c r="B11" s="53"/>
      <c r="C11" s="53"/>
      <c r="D11" s="53"/>
      <c r="E11" s="56"/>
      <c r="F11" s="99"/>
      <c r="G11" s="65" t="s">
        <v>173</v>
      </c>
      <c r="H11" s="66">
        <v>78641.66</v>
      </c>
    </row>
    <row r="12" spans="1:8">
      <c r="A12" s="52" t="s">
        <v>151</v>
      </c>
      <c r="B12" s="53"/>
      <c r="C12" s="53"/>
      <c r="D12" s="53"/>
      <c r="E12" s="56"/>
      <c r="F12" s="99"/>
      <c r="G12" s="65" t="s">
        <v>174</v>
      </c>
      <c r="H12" s="66"/>
    </row>
    <row r="13" spans="1:8">
      <c r="A13" s="52" t="s">
        <v>152</v>
      </c>
      <c r="B13" s="53"/>
      <c r="C13" s="53"/>
      <c r="D13" s="53"/>
      <c r="E13" s="56"/>
      <c r="F13" s="99"/>
      <c r="G13" s="74"/>
      <c r="H13" s="66"/>
    </row>
    <row r="14" spans="1:8">
      <c r="A14" s="52" t="s">
        <v>153</v>
      </c>
      <c r="B14" s="53">
        <v>1139.49</v>
      </c>
      <c r="C14" s="53"/>
      <c r="D14" s="53"/>
      <c r="E14" s="56">
        <v>1500</v>
      </c>
      <c r="F14" s="99"/>
      <c r="G14" s="63"/>
      <c r="H14" s="66"/>
    </row>
    <row r="15" spans="1:8">
      <c r="A15" s="52" t="s">
        <v>154</v>
      </c>
      <c r="B15" s="53"/>
      <c r="C15" s="53"/>
      <c r="D15" s="53"/>
      <c r="E15" s="56"/>
      <c r="F15" s="99"/>
      <c r="G15" s="75" t="s">
        <v>175</v>
      </c>
      <c r="H15" s="76">
        <f>SUM(H7+H9+H11)</f>
        <v>106467.04000000001</v>
      </c>
    </row>
    <row r="16" spans="1:8">
      <c r="A16" s="52" t="s">
        <v>155</v>
      </c>
      <c r="B16" s="53"/>
      <c r="C16" s="53"/>
      <c r="D16" s="53"/>
      <c r="E16" s="56"/>
      <c r="F16" s="99"/>
      <c r="G16" s="77"/>
      <c r="H16" s="77"/>
    </row>
    <row r="17" spans="1:8">
      <c r="A17" s="52" t="s">
        <v>156</v>
      </c>
      <c r="B17" s="53"/>
      <c r="C17" s="53"/>
      <c r="D17" s="53"/>
      <c r="E17" s="56"/>
      <c r="F17" s="99"/>
      <c r="G17" s="78"/>
      <c r="H17" s="78"/>
    </row>
    <row r="18" spans="1:8">
      <c r="A18" s="52" t="s">
        <v>157</v>
      </c>
      <c r="B18" s="53"/>
      <c r="C18" s="53"/>
      <c r="D18" s="53"/>
      <c r="E18" s="56"/>
      <c r="F18" s="99"/>
      <c r="G18" s="79" t="s">
        <v>176</v>
      </c>
      <c r="H18" s="80">
        <v>94238.76</v>
      </c>
    </row>
    <row r="19" spans="1:8">
      <c r="A19" s="52" t="s">
        <v>184</v>
      </c>
      <c r="B19" s="53"/>
      <c r="C19" s="53"/>
      <c r="D19" s="53"/>
      <c r="E19" s="56"/>
      <c r="F19" s="99"/>
      <c r="G19" s="79"/>
      <c r="H19" s="80"/>
    </row>
    <row r="20" spans="1:8">
      <c r="A20" s="52" t="s">
        <v>46</v>
      </c>
      <c r="B20" s="53">
        <v>1000</v>
      </c>
      <c r="C20" s="53"/>
      <c r="D20" s="53"/>
      <c r="E20" s="56"/>
      <c r="F20" s="99"/>
      <c r="G20" s="79"/>
      <c r="H20" s="80"/>
    </row>
    <row r="21" spans="1:8">
      <c r="A21" s="52" t="s">
        <v>158</v>
      </c>
      <c r="B21" s="53">
        <v>490</v>
      </c>
      <c r="C21" s="53"/>
      <c r="D21" s="53"/>
      <c r="E21" s="56">
        <v>720</v>
      </c>
      <c r="F21" s="99"/>
    </row>
    <row r="22" spans="1:8">
      <c r="A22" s="54" t="s">
        <v>159</v>
      </c>
      <c r="B22" s="55">
        <f>SUM(B5:B21)</f>
        <v>3949.55</v>
      </c>
      <c r="C22" s="53"/>
      <c r="D22" s="53"/>
      <c r="E22" s="57">
        <f>SUM(E3:E21)</f>
        <v>3085</v>
      </c>
      <c r="F22" s="99"/>
      <c r="G22" s="81" t="s">
        <v>177</v>
      </c>
      <c r="H22" s="82"/>
    </row>
    <row r="23" spans="1:8">
      <c r="A23" s="54" t="s">
        <v>160</v>
      </c>
      <c r="B23" s="101"/>
      <c r="C23" s="53"/>
      <c r="D23" s="53"/>
      <c r="E23" s="56"/>
      <c r="F23" s="99"/>
      <c r="G23" s="81" t="s">
        <v>165</v>
      </c>
      <c r="H23" s="82">
        <f>SUM(B28)</f>
        <v>22072.05</v>
      </c>
    </row>
    <row r="24" spans="1:8">
      <c r="A24" s="52" t="s">
        <v>161</v>
      </c>
      <c r="B24" s="53">
        <v>18122.5</v>
      </c>
      <c r="C24" s="53"/>
      <c r="D24" s="53"/>
      <c r="E24" s="102"/>
      <c r="F24" s="99"/>
      <c r="G24" s="83" t="s">
        <v>178</v>
      </c>
      <c r="H24" s="84"/>
    </row>
    <row r="25" spans="1:8">
      <c r="A25" s="52" t="s">
        <v>162</v>
      </c>
      <c r="B25" s="53"/>
      <c r="C25" s="53"/>
      <c r="D25" s="53"/>
      <c r="E25" s="58"/>
      <c r="F25" s="99"/>
      <c r="G25" s="85"/>
      <c r="H25" s="86">
        <f>SUM(H23:H24)</f>
        <v>22072.05</v>
      </c>
    </row>
    <row r="26" spans="1:8">
      <c r="A26" s="52" t="s">
        <v>163</v>
      </c>
      <c r="B26" s="53"/>
      <c r="C26" s="53"/>
      <c r="D26" s="53"/>
      <c r="E26" s="58"/>
      <c r="F26" s="99"/>
      <c r="G26" s="87" t="s">
        <v>179</v>
      </c>
      <c r="H26" s="87"/>
    </row>
    <row r="27" spans="1:8">
      <c r="A27" s="52" t="s">
        <v>164</v>
      </c>
      <c r="B27" s="53"/>
      <c r="C27" s="53"/>
      <c r="D27" s="53"/>
      <c r="E27" s="58"/>
      <c r="F27" s="99"/>
      <c r="G27" s="87" t="s">
        <v>180</v>
      </c>
      <c r="H27" s="88">
        <f>SUM(B125)</f>
        <v>9843.77</v>
      </c>
    </row>
    <row r="28" spans="1:8">
      <c r="A28" s="54" t="s">
        <v>165</v>
      </c>
      <c r="B28" s="55">
        <f>SUM(B22:B26)</f>
        <v>22072.05</v>
      </c>
      <c r="C28" s="53"/>
      <c r="D28" s="53"/>
      <c r="E28" s="58"/>
      <c r="F28" s="99"/>
      <c r="G28" s="83" t="s">
        <v>178</v>
      </c>
      <c r="H28" s="84"/>
    </row>
    <row r="29" spans="1:8">
      <c r="E29" s="58"/>
      <c r="F29" s="99"/>
      <c r="G29" s="85"/>
      <c r="H29" s="86">
        <f>SUM(H27)-H28</f>
        <v>9843.77</v>
      </c>
    </row>
    <row r="30" spans="1:8">
      <c r="A30" s="52"/>
      <c r="B30" s="53"/>
      <c r="C30" s="53"/>
      <c r="D30" s="53"/>
      <c r="E30" s="58"/>
      <c r="F30" s="99"/>
    </row>
    <row r="31" spans="1:8">
      <c r="A31" s="51" t="s">
        <v>166</v>
      </c>
      <c r="B31" s="53"/>
      <c r="C31" s="53"/>
      <c r="D31" s="53"/>
      <c r="E31" s="59"/>
      <c r="F31" s="99"/>
      <c r="G31" s="89" t="s">
        <v>181</v>
      </c>
      <c r="H31" s="90">
        <f>SUM(H18+H25-H29)</f>
        <v>106467.04</v>
      </c>
    </row>
    <row r="32" spans="1:8">
      <c r="A32" s="50" t="s">
        <v>66</v>
      </c>
      <c r="B32" s="52"/>
      <c r="C32" s="52"/>
      <c r="D32" s="52"/>
      <c r="E32" s="59"/>
      <c r="F32" s="99"/>
      <c r="H32" s="91" t="s">
        <v>182</v>
      </c>
    </row>
    <row r="33" spans="1:8">
      <c r="A33" s="52" t="s">
        <v>67</v>
      </c>
      <c r="B33" s="53">
        <v>129.52000000000001</v>
      </c>
      <c r="C33" s="53">
        <v>129.52000000000001</v>
      </c>
      <c r="D33" s="53"/>
      <c r="E33" s="56">
        <v>750</v>
      </c>
      <c r="F33" s="99"/>
    </row>
    <row r="34" spans="1:8">
      <c r="A34" s="52" t="s">
        <v>68</v>
      </c>
      <c r="B34" s="53">
        <v>3163.57</v>
      </c>
      <c r="C34" s="53">
        <v>3163.57</v>
      </c>
      <c r="D34" s="53"/>
      <c r="E34" s="56">
        <v>13000</v>
      </c>
      <c r="F34" s="99"/>
      <c r="G34" s="92" t="s">
        <v>191</v>
      </c>
      <c r="H34" s="93"/>
    </row>
    <row r="35" spans="1:8">
      <c r="A35" s="52" t="s">
        <v>69</v>
      </c>
      <c r="B35" s="53">
        <v>60</v>
      </c>
      <c r="C35" s="53">
        <v>60</v>
      </c>
      <c r="D35" s="53"/>
      <c r="E35" s="56">
        <v>240</v>
      </c>
      <c r="F35" s="99"/>
      <c r="G35" s="92">
        <v>2073</v>
      </c>
      <c r="H35" s="94">
        <v>27</v>
      </c>
    </row>
    <row r="36" spans="1:8">
      <c r="A36" s="52" t="s">
        <v>70</v>
      </c>
      <c r="B36" s="53"/>
      <c r="C36" s="53"/>
      <c r="D36" s="53"/>
      <c r="E36" s="56">
        <v>150</v>
      </c>
      <c r="F36" s="99"/>
      <c r="G36" s="92">
        <v>2085</v>
      </c>
      <c r="H36" s="94">
        <v>151.19999999999999</v>
      </c>
    </row>
    <row r="37" spans="1:8">
      <c r="A37" s="52"/>
      <c r="B37" s="53"/>
      <c r="C37" s="53"/>
      <c r="D37" s="53"/>
      <c r="E37" s="56"/>
      <c r="F37" s="99"/>
      <c r="G37" s="92">
        <v>2086</v>
      </c>
      <c r="H37" s="94">
        <v>37.49</v>
      </c>
    </row>
    <row r="38" spans="1:8">
      <c r="A38" s="50" t="s">
        <v>71</v>
      </c>
      <c r="B38" s="53"/>
      <c r="C38" s="53"/>
      <c r="D38" s="53"/>
      <c r="E38" s="56"/>
      <c r="F38" s="99"/>
      <c r="G38" s="92"/>
      <c r="H38" s="104">
        <f>SUM(H35:H37)</f>
        <v>215.69</v>
      </c>
    </row>
    <row r="39" spans="1:8">
      <c r="A39" s="52" t="s">
        <v>72</v>
      </c>
      <c r="B39" s="53">
        <v>54.9</v>
      </c>
      <c r="C39" s="53">
        <v>54.9</v>
      </c>
      <c r="D39" s="53"/>
      <c r="E39" s="56">
        <v>450</v>
      </c>
      <c r="F39" s="99"/>
      <c r="G39" s="92"/>
      <c r="H39" s="94"/>
    </row>
    <row r="40" spans="1:8">
      <c r="A40" s="52" t="s">
        <v>73</v>
      </c>
      <c r="B40" s="53">
        <v>84</v>
      </c>
      <c r="C40" s="53">
        <v>70</v>
      </c>
      <c r="D40" s="53">
        <v>14</v>
      </c>
      <c r="E40" s="56">
        <v>300</v>
      </c>
      <c r="F40" s="99"/>
      <c r="G40" s="92"/>
      <c r="H40" s="94"/>
    </row>
    <row r="41" spans="1:8">
      <c r="A41" s="52"/>
      <c r="B41" s="53"/>
      <c r="C41" s="53"/>
      <c r="D41" s="53"/>
      <c r="E41" s="56"/>
      <c r="F41" s="99"/>
      <c r="G41" s="107" t="s">
        <v>183</v>
      </c>
      <c r="H41" s="94"/>
    </row>
    <row r="42" spans="1:8">
      <c r="A42" s="50" t="s">
        <v>74</v>
      </c>
      <c r="B42" s="53"/>
      <c r="C42" s="53"/>
      <c r="D42" s="53"/>
      <c r="E42" s="56"/>
      <c r="F42" s="99"/>
      <c r="G42" s="92">
        <v>2093</v>
      </c>
      <c r="H42" s="94">
        <v>482.97</v>
      </c>
    </row>
    <row r="43" spans="1:8">
      <c r="A43" s="52" t="s">
        <v>75</v>
      </c>
      <c r="B43" s="53">
        <v>150</v>
      </c>
      <c r="C43" s="53">
        <v>150</v>
      </c>
      <c r="D43" s="53"/>
      <c r="E43" s="56">
        <v>175</v>
      </c>
      <c r="F43" s="99"/>
      <c r="G43" s="125">
        <v>2094</v>
      </c>
      <c r="H43" s="94">
        <v>140.63</v>
      </c>
    </row>
    <row r="44" spans="1:8">
      <c r="A44" s="52" t="s">
        <v>76</v>
      </c>
      <c r="B44" s="53"/>
      <c r="C44" s="53"/>
      <c r="D44" s="53"/>
      <c r="E44" s="56">
        <v>260</v>
      </c>
      <c r="F44" s="99"/>
      <c r="G44" s="92">
        <v>2095</v>
      </c>
      <c r="H44" s="94">
        <v>194.56</v>
      </c>
    </row>
    <row r="45" spans="1:8">
      <c r="A45" s="52"/>
      <c r="B45" s="53"/>
      <c r="C45" s="53"/>
      <c r="D45" s="53"/>
      <c r="E45" s="56"/>
      <c r="F45" s="99"/>
      <c r="G45" s="92">
        <v>2096</v>
      </c>
      <c r="H45" s="94">
        <v>129.6</v>
      </c>
    </row>
    <row r="46" spans="1:8">
      <c r="A46" s="50" t="s">
        <v>77</v>
      </c>
      <c r="B46" s="53"/>
      <c r="C46" s="53"/>
      <c r="D46" s="53"/>
      <c r="E46" s="56"/>
      <c r="F46" s="99"/>
      <c r="G46" s="92">
        <v>2097</v>
      </c>
      <c r="H46" s="94">
        <v>40</v>
      </c>
    </row>
    <row r="47" spans="1:8">
      <c r="A47" s="52" t="s">
        <v>78</v>
      </c>
      <c r="B47" s="53">
        <v>272.89999999999998</v>
      </c>
      <c r="C47" s="53">
        <v>272.89999999999998</v>
      </c>
      <c r="D47" s="53"/>
      <c r="E47" s="56">
        <v>1500</v>
      </c>
      <c r="F47" s="99"/>
      <c r="G47" s="92">
        <v>2098</v>
      </c>
      <c r="H47" s="94">
        <v>25</v>
      </c>
    </row>
    <row r="48" spans="1:8">
      <c r="A48" s="52" t="s">
        <v>79</v>
      </c>
      <c r="B48" s="53">
        <v>482.97</v>
      </c>
      <c r="C48" s="53">
        <v>482.97</v>
      </c>
      <c r="D48" s="53"/>
      <c r="E48" s="56">
        <v>600</v>
      </c>
      <c r="F48" s="99"/>
      <c r="G48" s="92">
        <v>2099</v>
      </c>
      <c r="H48" s="95">
        <v>48</v>
      </c>
    </row>
    <row r="49" spans="1:8">
      <c r="A49" s="52" t="s">
        <v>80</v>
      </c>
      <c r="B49" s="53"/>
      <c r="C49" s="53"/>
      <c r="D49" s="53"/>
      <c r="E49" s="56">
        <v>500</v>
      </c>
      <c r="F49" s="99"/>
      <c r="G49" s="92">
        <v>2010</v>
      </c>
      <c r="H49" s="93">
        <v>1151.99</v>
      </c>
    </row>
    <row r="50" spans="1:8">
      <c r="A50" s="52" t="s">
        <v>81</v>
      </c>
      <c r="B50" s="53">
        <v>62.5</v>
      </c>
      <c r="C50" s="53">
        <v>62.5</v>
      </c>
      <c r="D50" s="53"/>
      <c r="E50" s="56">
        <v>180</v>
      </c>
      <c r="F50" s="99"/>
      <c r="G50" s="92">
        <v>2101</v>
      </c>
      <c r="H50" s="95">
        <v>14.39</v>
      </c>
    </row>
    <row r="51" spans="1:8">
      <c r="A51" s="52" t="s">
        <v>82</v>
      </c>
      <c r="B51" s="53"/>
      <c r="C51" s="53"/>
      <c r="D51" s="53"/>
      <c r="E51" s="56"/>
      <c r="F51" s="99"/>
      <c r="G51" s="92">
        <v>2102</v>
      </c>
      <c r="H51" s="96">
        <v>272.89999999999998</v>
      </c>
    </row>
    <row r="52" spans="1:8">
      <c r="A52" s="52" t="s">
        <v>83</v>
      </c>
      <c r="B52" s="53"/>
      <c r="C52" s="53"/>
      <c r="D52" s="53"/>
      <c r="E52" s="56">
        <v>140</v>
      </c>
      <c r="F52" s="99"/>
      <c r="G52" s="92">
        <v>2103</v>
      </c>
      <c r="H52" s="96">
        <v>750</v>
      </c>
    </row>
    <row r="53" spans="1:8">
      <c r="A53" s="52" t="s">
        <v>84</v>
      </c>
      <c r="B53" s="53"/>
      <c r="C53" s="53"/>
      <c r="D53" s="53"/>
      <c r="E53" s="56"/>
      <c r="F53" s="99"/>
      <c r="G53" s="92">
        <v>2104</v>
      </c>
      <c r="H53" s="96">
        <v>528</v>
      </c>
    </row>
    <row r="54" spans="1:8">
      <c r="A54" s="52"/>
      <c r="B54" s="53"/>
      <c r="C54" s="53"/>
      <c r="D54" s="53"/>
      <c r="E54" s="56"/>
      <c r="F54" s="99"/>
      <c r="G54" s="92">
        <v>2105</v>
      </c>
      <c r="H54" s="96">
        <v>487.2</v>
      </c>
    </row>
    <row r="55" spans="1:8">
      <c r="A55" s="50" t="s">
        <v>85</v>
      </c>
      <c r="B55" s="53"/>
      <c r="C55" s="53"/>
      <c r="D55" s="53"/>
      <c r="E55" s="56"/>
      <c r="F55" s="99"/>
      <c r="G55" s="92">
        <v>2106</v>
      </c>
      <c r="H55" s="96">
        <v>37.799999999999997</v>
      </c>
    </row>
    <row r="56" spans="1:8">
      <c r="A56" s="52" t="s">
        <v>86</v>
      </c>
      <c r="B56" s="53">
        <v>549.38</v>
      </c>
      <c r="C56" s="53">
        <v>486</v>
      </c>
      <c r="D56" s="53">
        <v>63.38</v>
      </c>
      <c r="E56" s="56">
        <v>500</v>
      </c>
      <c r="F56" s="99"/>
      <c r="G56" s="92">
        <v>2107</v>
      </c>
      <c r="H56" s="124">
        <v>62.5</v>
      </c>
    </row>
    <row r="57" spans="1:8">
      <c r="A57" s="52" t="s">
        <v>87</v>
      </c>
      <c r="B57" s="53"/>
      <c r="C57" s="53"/>
      <c r="D57" s="53"/>
      <c r="E57" s="56">
        <v>10</v>
      </c>
      <c r="F57" s="99"/>
      <c r="H57" s="98">
        <f>SUM(H42:H56)</f>
        <v>4365.54</v>
      </c>
    </row>
    <row r="58" spans="1:8">
      <c r="A58" s="52" t="s">
        <v>88</v>
      </c>
      <c r="B58" s="53"/>
      <c r="C58" s="53"/>
      <c r="D58" s="53"/>
      <c r="E58" s="56">
        <v>180</v>
      </c>
      <c r="F58" s="99"/>
    </row>
    <row r="59" spans="1:8">
      <c r="A59" s="52" t="s">
        <v>89</v>
      </c>
      <c r="B59" s="53">
        <v>40</v>
      </c>
      <c r="C59" s="53">
        <v>40</v>
      </c>
      <c r="D59" s="53"/>
      <c r="E59" s="56">
        <v>50</v>
      </c>
      <c r="F59" s="99"/>
    </row>
    <row r="60" spans="1:8">
      <c r="A60" s="52"/>
      <c r="B60" s="53"/>
      <c r="C60" s="53"/>
      <c r="D60" s="53"/>
      <c r="E60" s="56"/>
      <c r="F60" s="99"/>
    </row>
    <row r="61" spans="1:8">
      <c r="A61" s="50" t="s">
        <v>90</v>
      </c>
      <c r="B61" s="53"/>
      <c r="C61" s="53"/>
      <c r="D61" s="53"/>
      <c r="E61" s="56"/>
      <c r="F61" s="99"/>
    </row>
    <row r="62" spans="1:8">
      <c r="A62" s="52" t="s">
        <v>91</v>
      </c>
      <c r="B62" s="53"/>
      <c r="C62" s="53"/>
      <c r="D62" s="53"/>
      <c r="E62" s="56">
        <v>350</v>
      </c>
      <c r="F62" s="99"/>
    </row>
    <row r="63" spans="1:8">
      <c r="A63" s="52" t="s">
        <v>92</v>
      </c>
      <c r="B63" s="53"/>
      <c r="C63" s="53"/>
      <c r="D63" s="53"/>
      <c r="E63" s="56">
        <v>350</v>
      </c>
      <c r="F63" s="99"/>
    </row>
    <row r="64" spans="1:8">
      <c r="A64" s="52" t="s">
        <v>93</v>
      </c>
      <c r="B64" s="53"/>
      <c r="C64" s="53"/>
      <c r="D64" s="53"/>
      <c r="E64" s="56">
        <v>350</v>
      </c>
      <c r="F64" s="99"/>
    </row>
    <row r="65" spans="1:6">
      <c r="A65" s="52" t="s">
        <v>94</v>
      </c>
      <c r="B65" s="53"/>
      <c r="C65" s="53"/>
      <c r="D65" s="53"/>
      <c r="E65" s="56">
        <v>350</v>
      </c>
      <c r="F65" s="99"/>
    </row>
    <row r="66" spans="1:6">
      <c r="A66" s="52" t="s">
        <v>95</v>
      </c>
      <c r="B66" s="53"/>
      <c r="C66" s="53"/>
      <c r="D66" s="53"/>
      <c r="E66" s="56">
        <v>350</v>
      </c>
      <c r="F66" s="99"/>
    </row>
    <row r="67" spans="1:6">
      <c r="A67" s="52" t="s">
        <v>96</v>
      </c>
      <c r="B67" s="53"/>
      <c r="C67" s="53"/>
      <c r="D67" s="53"/>
      <c r="E67" s="56">
        <v>350</v>
      </c>
      <c r="F67" s="99"/>
    </row>
    <row r="68" spans="1:6">
      <c r="A68" s="52" t="s">
        <v>97</v>
      </c>
      <c r="B68" s="53"/>
      <c r="C68" s="53"/>
      <c r="D68" s="53"/>
      <c r="E68" s="56">
        <v>350</v>
      </c>
      <c r="F68" s="99"/>
    </row>
    <row r="69" spans="1:6">
      <c r="A69" s="52" t="s">
        <v>98</v>
      </c>
      <c r="B69" s="53"/>
      <c r="C69" s="53"/>
      <c r="D69" s="53"/>
      <c r="E69" s="56">
        <v>30</v>
      </c>
      <c r="F69" s="99"/>
    </row>
    <row r="70" spans="1:6">
      <c r="A70" s="52" t="s">
        <v>185</v>
      </c>
      <c r="B70" s="53"/>
      <c r="C70" s="53"/>
      <c r="D70" s="53"/>
      <c r="E70" s="56">
        <v>200</v>
      </c>
      <c r="F70" s="99"/>
    </row>
    <row r="71" spans="1:6">
      <c r="A71" s="52" t="s">
        <v>99</v>
      </c>
      <c r="B71" s="53"/>
      <c r="C71" s="53"/>
      <c r="D71" s="53"/>
      <c r="E71" s="56">
        <v>850</v>
      </c>
      <c r="F71" s="99"/>
    </row>
    <row r="72" spans="1:6">
      <c r="A72" s="52" t="s">
        <v>100</v>
      </c>
      <c r="B72" s="53"/>
      <c r="C72" s="53"/>
      <c r="D72" s="53"/>
      <c r="E72" s="56">
        <v>350</v>
      </c>
      <c r="F72" s="99"/>
    </row>
    <row r="73" spans="1:6">
      <c r="A73" s="52" t="s">
        <v>101</v>
      </c>
      <c r="B73" s="53"/>
      <c r="C73" s="53"/>
      <c r="D73" s="53"/>
      <c r="E73" s="56">
        <v>120</v>
      </c>
      <c r="F73" s="99"/>
    </row>
    <row r="74" spans="1:6">
      <c r="A74" s="52" t="s">
        <v>102</v>
      </c>
      <c r="B74" s="53"/>
      <c r="C74" s="53"/>
      <c r="D74" s="53"/>
      <c r="E74" s="56">
        <v>150</v>
      </c>
      <c r="F74" s="99"/>
    </row>
    <row r="75" spans="1:6">
      <c r="A75" s="52"/>
      <c r="B75" s="53"/>
      <c r="C75" s="53"/>
      <c r="D75" s="53"/>
      <c r="E75" s="56"/>
      <c r="F75" s="99"/>
    </row>
    <row r="76" spans="1:6">
      <c r="A76" s="50" t="s">
        <v>103</v>
      </c>
      <c r="B76" s="53"/>
      <c r="C76" s="53"/>
      <c r="D76" s="53"/>
      <c r="E76" s="56"/>
      <c r="F76" s="99"/>
    </row>
    <row r="77" spans="1:6">
      <c r="A77" s="52" t="s">
        <v>104</v>
      </c>
      <c r="B77" s="53"/>
      <c r="C77" s="53"/>
      <c r="D77" s="53"/>
      <c r="E77" s="56">
        <v>350</v>
      </c>
      <c r="F77" s="99"/>
    </row>
    <row r="78" spans="1:6">
      <c r="A78" s="52" t="s">
        <v>105</v>
      </c>
      <c r="B78" s="53"/>
      <c r="C78" s="53"/>
      <c r="D78" s="53"/>
      <c r="E78" s="56">
        <v>175</v>
      </c>
      <c r="F78" s="99"/>
    </row>
    <row r="79" spans="1:6">
      <c r="A79" s="52" t="s">
        <v>106</v>
      </c>
      <c r="B79" s="53">
        <v>151.19999999999999</v>
      </c>
      <c r="C79" s="53">
        <v>126</v>
      </c>
      <c r="D79" s="53">
        <v>25.2</v>
      </c>
      <c r="E79" s="56">
        <v>180</v>
      </c>
      <c r="F79" s="99"/>
    </row>
    <row r="80" spans="1:6">
      <c r="A80" s="52" t="s">
        <v>107</v>
      </c>
      <c r="B80" s="53">
        <v>43.17</v>
      </c>
      <c r="C80" s="53">
        <v>35.97</v>
      </c>
      <c r="D80" s="53">
        <v>7.2</v>
      </c>
      <c r="E80" s="56">
        <v>175</v>
      </c>
      <c r="F80" s="99"/>
    </row>
    <row r="81" spans="1:6">
      <c r="A81" s="52" t="s">
        <v>108</v>
      </c>
      <c r="B81" s="53"/>
      <c r="C81" s="53"/>
      <c r="D81" s="53"/>
      <c r="E81" s="56">
        <v>500</v>
      </c>
      <c r="F81" s="99"/>
    </row>
    <row r="82" spans="1:6">
      <c r="A82" s="52" t="s">
        <v>109</v>
      </c>
      <c r="B82" s="53"/>
      <c r="C82" s="53"/>
      <c r="D82" s="53"/>
      <c r="E82" s="56"/>
      <c r="F82" s="99"/>
    </row>
    <row r="83" spans="1:6">
      <c r="A83" s="52" t="s">
        <v>110</v>
      </c>
      <c r="B83" s="53"/>
      <c r="C83" s="53"/>
      <c r="D83" s="53"/>
      <c r="E83" s="56">
        <v>80</v>
      </c>
      <c r="F83" s="99"/>
    </row>
    <row r="84" spans="1:6">
      <c r="A84" s="52"/>
      <c r="B84" s="53"/>
      <c r="C84" s="53"/>
      <c r="D84" s="53"/>
      <c r="E84" s="56"/>
      <c r="F84" s="99"/>
    </row>
    <row r="85" spans="1:6">
      <c r="A85" s="50" t="s">
        <v>111</v>
      </c>
      <c r="B85" s="53"/>
      <c r="C85" s="53"/>
      <c r="D85" s="53"/>
      <c r="E85" s="56"/>
      <c r="F85" s="99"/>
    </row>
    <row r="86" spans="1:6">
      <c r="A86" s="52" t="s">
        <v>112</v>
      </c>
      <c r="B86" s="53">
        <v>487.2</v>
      </c>
      <c r="C86" s="53">
        <v>406</v>
      </c>
      <c r="D86" s="53">
        <v>81.2</v>
      </c>
      <c r="E86" s="56">
        <v>500</v>
      </c>
      <c r="F86" s="99"/>
    </row>
    <row r="87" spans="1:6">
      <c r="A87" s="52" t="s">
        <v>113</v>
      </c>
      <c r="B87" s="53"/>
      <c r="C87" s="53"/>
      <c r="D87" s="53"/>
      <c r="E87" s="56">
        <v>350</v>
      </c>
      <c r="F87" s="99"/>
    </row>
    <row r="88" spans="1:6">
      <c r="A88" s="52" t="s">
        <v>114</v>
      </c>
      <c r="B88" s="53">
        <v>1875</v>
      </c>
      <c r="C88" s="53">
        <v>1875</v>
      </c>
      <c r="D88" s="53"/>
      <c r="E88" s="56">
        <v>4500</v>
      </c>
      <c r="F88" s="99"/>
    </row>
    <row r="89" spans="1:6">
      <c r="A89" s="52" t="s">
        <v>115</v>
      </c>
      <c r="B89" s="53"/>
      <c r="C89" s="53"/>
      <c r="D89" s="53"/>
      <c r="E89" s="56">
        <v>200</v>
      </c>
      <c r="F89" s="99"/>
    </row>
    <row r="90" spans="1:6">
      <c r="A90" s="52" t="s">
        <v>116</v>
      </c>
      <c r="B90" s="53"/>
      <c r="C90" s="53"/>
      <c r="D90" s="53"/>
      <c r="E90" s="56">
        <v>300</v>
      </c>
      <c r="F90" s="99"/>
    </row>
    <row r="91" spans="1:6">
      <c r="A91" s="52" t="s">
        <v>189</v>
      </c>
      <c r="B91" s="53">
        <v>141.99</v>
      </c>
      <c r="C91" s="53">
        <v>141.99</v>
      </c>
      <c r="D91" s="53"/>
      <c r="E91" s="56">
        <v>500</v>
      </c>
      <c r="F91" s="99"/>
    </row>
    <row r="92" spans="1:6">
      <c r="A92" s="52" t="s">
        <v>117</v>
      </c>
      <c r="B92" s="53">
        <v>194.56</v>
      </c>
      <c r="C92" s="53">
        <v>162.13</v>
      </c>
      <c r="D92" s="53">
        <v>32.43</v>
      </c>
      <c r="E92" s="56">
        <v>500</v>
      </c>
      <c r="F92" s="99"/>
    </row>
    <row r="93" spans="1:6">
      <c r="A93" s="52" t="s">
        <v>118</v>
      </c>
      <c r="B93" s="53"/>
      <c r="C93" s="53"/>
      <c r="D93" s="53"/>
      <c r="E93" s="56">
        <v>500</v>
      </c>
      <c r="F93" s="99"/>
    </row>
    <row r="94" spans="1:6">
      <c r="A94" s="52" t="s">
        <v>119</v>
      </c>
      <c r="B94" s="53"/>
      <c r="C94" s="53"/>
      <c r="D94" s="53"/>
      <c r="E94" s="56">
        <v>500</v>
      </c>
      <c r="F94" s="99"/>
    </row>
    <row r="95" spans="1:6">
      <c r="A95" s="52" t="s">
        <v>120</v>
      </c>
      <c r="B95" s="53"/>
      <c r="C95" s="53"/>
      <c r="D95" s="53"/>
      <c r="E95" s="56">
        <v>100</v>
      </c>
      <c r="F95" s="99"/>
    </row>
    <row r="96" spans="1:6">
      <c r="A96" s="52"/>
      <c r="B96" s="53"/>
      <c r="C96" s="53"/>
      <c r="D96" s="53"/>
      <c r="E96" s="56"/>
      <c r="F96" s="99"/>
    </row>
    <row r="97" spans="1:6">
      <c r="A97" s="50" t="s">
        <v>121</v>
      </c>
      <c r="B97" s="53"/>
      <c r="C97" s="53"/>
      <c r="D97" s="53"/>
      <c r="E97" s="56"/>
      <c r="F97" s="99"/>
    </row>
    <row r="98" spans="1:6">
      <c r="A98" s="52" t="s">
        <v>122</v>
      </c>
      <c r="B98" s="53"/>
      <c r="C98" s="53"/>
      <c r="D98" s="53"/>
      <c r="E98" s="56">
        <v>300</v>
      </c>
      <c r="F98" s="99"/>
    </row>
    <row r="99" spans="1:6">
      <c r="A99" s="52"/>
      <c r="B99" s="53"/>
      <c r="C99" s="53"/>
      <c r="D99" s="53"/>
      <c r="E99" s="56"/>
      <c r="F99" s="99"/>
    </row>
    <row r="100" spans="1:6">
      <c r="A100" s="50" t="s">
        <v>123</v>
      </c>
      <c r="B100" s="53"/>
      <c r="C100" s="53"/>
      <c r="D100" s="53"/>
      <c r="E100" s="56"/>
      <c r="F100" s="99"/>
    </row>
    <row r="101" spans="1:6">
      <c r="A101" s="52" t="s">
        <v>124</v>
      </c>
      <c r="B101" s="53"/>
      <c r="C101" s="53"/>
      <c r="D101" s="53"/>
      <c r="E101" s="56">
        <v>500</v>
      </c>
      <c r="F101" s="99"/>
    </row>
    <row r="102" spans="1:6">
      <c r="A102" s="52" t="s">
        <v>125</v>
      </c>
      <c r="B102" s="53">
        <v>97.64</v>
      </c>
      <c r="C102" s="53">
        <v>97.64</v>
      </c>
      <c r="D102" s="53"/>
      <c r="E102" s="56"/>
      <c r="F102" s="99"/>
    </row>
    <row r="103" spans="1:6">
      <c r="A103" s="52" t="s">
        <v>126</v>
      </c>
      <c r="B103" s="53"/>
      <c r="C103" s="53"/>
      <c r="D103" s="53"/>
      <c r="E103" s="56"/>
      <c r="F103" s="99"/>
    </row>
    <row r="104" spans="1:6">
      <c r="A104" s="52" t="s">
        <v>127</v>
      </c>
      <c r="B104" s="53"/>
      <c r="C104" s="53"/>
      <c r="D104" s="53"/>
      <c r="E104" s="56"/>
      <c r="F104" s="99"/>
    </row>
    <row r="105" spans="1:6">
      <c r="A105" s="52" t="s">
        <v>128</v>
      </c>
      <c r="B105" s="53"/>
      <c r="C105" s="53"/>
      <c r="D105" s="53"/>
      <c r="E105" s="56"/>
      <c r="F105" s="99"/>
    </row>
    <row r="106" spans="1:6">
      <c r="A106" s="52" t="s">
        <v>129</v>
      </c>
      <c r="B106" s="53"/>
      <c r="C106" s="53"/>
      <c r="D106" s="53"/>
      <c r="E106" s="56">
        <v>100</v>
      </c>
      <c r="F106" s="99"/>
    </row>
    <row r="107" spans="1:6">
      <c r="A107" s="52" t="s">
        <v>186</v>
      </c>
      <c r="B107" s="53">
        <v>216.55</v>
      </c>
      <c r="C107" s="53">
        <v>216.55</v>
      </c>
      <c r="D107" s="53"/>
      <c r="E107" s="56"/>
      <c r="F107" s="99"/>
    </row>
    <row r="108" spans="1:6">
      <c r="A108" s="52" t="s">
        <v>130</v>
      </c>
      <c r="B108" s="53"/>
      <c r="C108" s="53"/>
      <c r="D108" s="53"/>
      <c r="E108" s="56"/>
      <c r="F108" s="99"/>
    </row>
    <row r="109" spans="1:6">
      <c r="A109" s="52" t="s">
        <v>15</v>
      </c>
      <c r="B109" s="53">
        <v>528</v>
      </c>
      <c r="C109" s="53">
        <v>440</v>
      </c>
      <c r="D109" s="53">
        <v>88</v>
      </c>
      <c r="E109" s="56"/>
      <c r="F109" s="99"/>
    </row>
    <row r="110" spans="1:6">
      <c r="A110" s="52" t="s">
        <v>131</v>
      </c>
      <c r="B110" s="53"/>
      <c r="C110" s="53"/>
      <c r="D110" s="53"/>
      <c r="E110" s="56"/>
      <c r="F110" s="99"/>
    </row>
    <row r="111" spans="1:6">
      <c r="A111" s="52" t="s">
        <v>132</v>
      </c>
      <c r="B111" s="53"/>
      <c r="C111" s="53"/>
      <c r="D111" s="53"/>
      <c r="E111" s="56">
        <v>550</v>
      </c>
      <c r="F111" s="99"/>
    </row>
    <row r="112" spans="1:6">
      <c r="A112" s="52" t="s">
        <v>133</v>
      </c>
      <c r="B112" s="53"/>
      <c r="C112" s="53"/>
      <c r="D112" s="53"/>
      <c r="E112" s="56">
        <v>50</v>
      </c>
      <c r="F112" s="99"/>
    </row>
    <row r="113" spans="1:6">
      <c r="A113" s="52" t="s">
        <v>134</v>
      </c>
      <c r="B113" s="53"/>
      <c r="C113" s="53"/>
      <c r="D113" s="53"/>
      <c r="E113" s="56">
        <v>150</v>
      </c>
      <c r="F113" s="99"/>
    </row>
    <row r="114" spans="1:6">
      <c r="A114" s="52" t="s">
        <v>135</v>
      </c>
      <c r="B114" s="53"/>
      <c r="C114" s="53"/>
      <c r="D114" s="53"/>
      <c r="E114" s="56">
        <v>1000</v>
      </c>
      <c r="F114" s="99"/>
    </row>
    <row r="115" spans="1:6">
      <c r="A115" s="52" t="s">
        <v>136</v>
      </c>
      <c r="B115" s="53"/>
      <c r="C115" s="53"/>
      <c r="D115" s="53"/>
      <c r="E115" s="56"/>
      <c r="F115" s="99"/>
    </row>
    <row r="116" spans="1:6">
      <c r="A116" s="52" t="s">
        <v>137</v>
      </c>
      <c r="B116" s="53">
        <v>558.72</v>
      </c>
      <c r="C116" s="53">
        <v>558.72</v>
      </c>
      <c r="D116" s="53"/>
      <c r="E116" s="56">
        <v>600</v>
      </c>
      <c r="F116" s="99"/>
    </row>
    <row r="117" spans="1:6">
      <c r="A117" s="52" t="s">
        <v>138</v>
      </c>
      <c r="B117" s="53"/>
      <c r="C117" s="53"/>
      <c r="D117" s="53"/>
      <c r="E117" s="56">
        <v>250</v>
      </c>
      <c r="F117" s="99"/>
    </row>
    <row r="118" spans="1:6">
      <c r="A118" s="52" t="s">
        <v>139</v>
      </c>
      <c r="B118" s="53"/>
      <c r="C118" s="53"/>
      <c r="D118" s="53"/>
      <c r="E118" s="56"/>
      <c r="F118" s="99"/>
    </row>
    <row r="119" spans="1:6">
      <c r="A119" s="52" t="s">
        <v>188</v>
      </c>
      <c r="B119" s="53">
        <v>500</v>
      </c>
      <c r="C119" s="53">
        <v>500</v>
      </c>
      <c r="D119" s="53"/>
      <c r="E119" s="56"/>
      <c r="F119" s="99"/>
    </row>
    <row r="120" spans="1:6">
      <c r="A120" s="52" t="s">
        <v>140</v>
      </c>
      <c r="B120" s="53"/>
      <c r="C120" s="53"/>
      <c r="D120" s="53"/>
      <c r="E120" s="56"/>
      <c r="F120" s="99"/>
    </row>
    <row r="121" spans="1:6">
      <c r="A121" s="52" t="s">
        <v>141</v>
      </c>
      <c r="B121" s="53"/>
      <c r="C121" s="53"/>
      <c r="D121" s="53"/>
      <c r="E121" s="56">
        <v>100</v>
      </c>
      <c r="F121" s="99"/>
    </row>
    <row r="122" spans="1:6">
      <c r="A122" s="52" t="s">
        <v>142</v>
      </c>
      <c r="B122" s="53"/>
      <c r="C122" s="53"/>
      <c r="D122" s="53"/>
      <c r="E122" s="56">
        <v>100</v>
      </c>
      <c r="F122" s="99"/>
    </row>
    <row r="123" spans="1:6">
      <c r="A123" s="52"/>
      <c r="B123" s="53"/>
      <c r="C123" s="53"/>
      <c r="D123" s="53"/>
      <c r="E123" s="60"/>
      <c r="F123" s="99"/>
    </row>
    <row r="124" spans="1:6">
      <c r="A124" s="52" t="s">
        <v>187</v>
      </c>
      <c r="B124" s="53"/>
      <c r="C124" s="53"/>
      <c r="D124" s="53"/>
      <c r="F124" s="99"/>
    </row>
    <row r="125" spans="1:6">
      <c r="B125" s="103">
        <f>SUM(B33:B122)</f>
        <v>9843.77</v>
      </c>
      <c r="C125" s="103">
        <f>SUM(C33:C122)</f>
        <v>9532.36</v>
      </c>
      <c r="D125" s="103">
        <f>SUM(D32:D122)</f>
        <v>311.41000000000003</v>
      </c>
      <c r="E125" s="103">
        <f t="shared" ref="E125" si="0">SUM(E33:E123)</f>
        <v>36245</v>
      </c>
    </row>
    <row r="126" spans="1:6">
      <c r="B126" s="53"/>
      <c r="C126" s="53"/>
      <c r="D126" s="53"/>
      <c r="E126" s="5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420F3-D9C6-4F48-A66A-C7424713492D}">
  <dimension ref="A1:D47"/>
  <sheetViews>
    <sheetView topLeftCell="A22" workbookViewId="0">
      <selection activeCell="H8" sqref="H8"/>
    </sheetView>
  </sheetViews>
  <sheetFormatPr defaultRowHeight="15"/>
  <cols>
    <col min="1" max="1" width="55.28515625" customWidth="1"/>
    <col min="2" max="2" width="12.42578125" customWidth="1"/>
    <col min="3" max="3" width="19" customWidth="1"/>
    <col min="4" max="4" width="10.140625" bestFit="1" customWidth="1"/>
  </cols>
  <sheetData>
    <row r="1" spans="1:3">
      <c r="A1" s="1" t="s">
        <v>54</v>
      </c>
      <c r="B1" s="2"/>
    </row>
    <row r="2" spans="1:3">
      <c r="A2" s="3">
        <v>44743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113"/>
      <c r="B4" s="33"/>
      <c r="C4" s="7"/>
    </row>
    <row r="5" spans="1:3">
      <c r="A5" s="111"/>
      <c r="B5" s="112">
        <f>SUM(B4:B4)</f>
        <v>0</v>
      </c>
      <c r="C5" s="7"/>
    </row>
    <row r="6" spans="1:3">
      <c r="A6" s="45" t="s">
        <v>4</v>
      </c>
      <c r="B6" s="9"/>
      <c r="C6" s="9"/>
    </row>
    <row r="7" spans="1:3">
      <c r="A7" s="9" t="s">
        <v>219</v>
      </c>
      <c r="B7" s="33">
        <v>4.5199999999999996</v>
      </c>
      <c r="C7" s="9" t="s">
        <v>8</v>
      </c>
    </row>
    <row r="8" spans="1:3">
      <c r="A8" s="9" t="s">
        <v>220</v>
      </c>
      <c r="B8" s="44">
        <v>24.75</v>
      </c>
      <c r="C8" s="9" t="s">
        <v>8</v>
      </c>
    </row>
    <row r="9" spans="1:3">
      <c r="A9" s="9" t="s">
        <v>221</v>
      </c>
      <c r="B9" s="14">
        <v>161.26</v>
      </c>
      <c r="C9" s="9" t="s">
        <v>8</v>
      </c>
    </row>
    <row r="10" spans="1:3">
      <c r="A10" s="7" t="s">
        <v>5</v>
      </c>
      <c r="B10" s="16">
        <v>1084.2</v>
      </c>
      <c r="C10" s="7" t="s">
        <v>3</v>
      </c>
    </row>
    <row r="11" spans="1:3">
      <c r="A11" s="7" t="s">
        <v>6</v>
      </c>
      <c r="B11" s="16">
        <v>25.58</v>
      </c>
      <c r="C11" s="7" t="s">
        <v>3</v>
      </c>
    </row>
    <row r="12" spans="1:3">
      <c r="A12" s="7" t="s">
        <v>7</v>
      </c>
      <c r="B12" s="16">
        <v>20</v>
      </c>
      <c r="C12" s="7" t="s">
        <v>3</v>
      </c>
    </row>
    <row r="13" spans="1:3">
      <c r="A13" s="121" t="s">
        <v>222</v>
      </c>
      <c r="B13" s="122">
        <v>14.39</v>
      </c>
      <c r="C13" s="7" t="s">
        <v>8</v>
      </c>
    </row>
    <row r="14" spans="1:3">
      <c r="A14" s="121" t="s">
        <v>223</v>
      </c>
      <c r="B14" s="123">
        <v>750</v>
      </c>
      <c r="C14" s="7" t="s">
        <v>8</v>
      </c>
    </row>
    <row r="15" spans="1:3">
      <c r="A15" s="121" t="s">
        <v>226</v>
      </c>
      <c r="B15" s="123">
        <v>2322.1999999999998</v>
      </c>
      <c r="C15" s="7" t="s">
        <v>229</v>
      </c>
    </row>
    <row r="16" spans="1:3">
      <c r="A16" s="121" t="s">
        <v>231</v>
      </c>
      <c r="B16" s="123">
        <v>123.25</v>
      </c>
      <c r="C16" s="7" t="s">
        <v>8</v>
      </c>
    </row>
    <row r="17" spans="1:3">
      <c r="A17" s="121"/>
      <c r="B17" s="123"/>
      <c r="C17" s="7"/>
    </row>
    <row r="18" spans="1:3" ht="15.75" thickBot="1">
      <c r="A18" s="121"/>
      <c r="B18" s="5">
        <f>SUM(B7:B17)</f>
        <v>4530.1499999999996</v>
      </c>
      <c r="C18" s="7"/>
    </row>
    <row r="19" spans="1:3" ht="15.75" thickBot="1">
      <c r="A19" s="19" t="s">
        <v>212</v>
      </c>
      <c r="B19" s="7"/>
      <c r="C19" s="17"/>
    </row>
    <row r="20" spans="1:3" ht="15.75" thickBot="1">
      <c r="A20" s="21" t="s">
        <v>10</v>
      </c>
      <c r="B20" s="47">
        <v>30194.68</v>
      </c>
      <c r="C20" s="22"/>
    </row>
    <row r="21" spans="1:3" ht="15.75" thickBot="1">
      <c r="A21" s="23" t="s">
        <v>11</v>
      </c>
      <c r="B21" s="47">
        <v>2211.9299999999998</v>
      </c>
      <c r="C21" s="22"/>
    </row>
    <row r="22" spans="1:3" ht="15.75" thickBot="1">
      <c r="A22" s="24" t="s">
        <v>12</v>
      </c>
      <c r="B22" s="25">
        <f>SUM(B20:B21)</f>
        <v>32406.61</v>
      </c>
      <c r="C22" s="22"/>
    </row>
    <row r="23" spans="1:3" ht="15.75" thickBot="1">
      <c r="A23" s="26" t="s">
        <v>50</v>
      </c>
      <c r="B23" s="2"/>
      <c r="C23" s="22"/>
    </row>
    <row r="24" spans="1:3" ht="15.75" thickBot="1">
      <c r="A24" s="27" t="s">
        <v>13</v>
      </c>
      <c r="B24" s="28">
        <v>78641.66</v>
      </c>
      <c r="C24" s="22"/>
    </row>
    <row r="25" spans="1:3" ht="15.75" thickBot="1">
      <c r="A25" s="29"/>
      <c r="B25" s="13"/>
      <c r="C25" s="22"/>
    </row>
    <row r="26" spans="1:3">
      <c r="A26" s="30" t="s">
        <v>14</v>
      </c>
      <c r="B26" s="2"/>
      <c r="C26" s="31"/>
    </row>
    <row r="27" spans="1:3">
      <c r="A27" s="9" t="s">
        <v>15</v>
      </c>
      <c r="B27" s="32">
        <v>1317.85</v>
      </c>
      <c r="C27" s="31"/>
    </row>
    <row r="28" spans="1:3">
      <c r="A28" s="17" t="s">
        <v>16</v>
      </c>
      <c r="B28" s="33">
        <v>12482.69</v>
      </c>
      <c r="C28" s="31"/>
    </row>
    <row r="29" spans="1:3">
      <c r="A29" s="17" t="s">
        <v>17</v>
      </c>
      <c r="B29" s="33">
        <v>10265.98</v>
      </c>
      <c r="C29" s="31"/>
    </row>
    <row r="30" spans="1:3">
      <c r="A30" s="34" t="s">
        <v>18</v>
      </c>
      <c r="B30" s="35">
        <v>1000</v>
      </c>
      <c r="C30" s="31"/>
    </row>
    <row r="31" spans="1:3">
      <c r="A31" s="7" t="s">
        <v>19</v>
      </c>
      <c r="B31" s="36">
        <v>551.78</v>
      </c>
      <c r="C31" s="31"/>
    </row>
    <row r="32" spans="1:3">
      <c r="A32" s="7" t="s">
        <v>20</v>
      </c>
      <c r="B32" s="36">
        <v>288.62</v>
      </c>
      <c r="C32" s="37"/>
    </row>
    <row r="33" spans="1:4">
      <c r="A33" s="34" t="s">
        <v>21</v>
      </c>
      <c r="B33" s="38">
        <v>865.33</v>
      </c>
      <c r="C33" s="37"/>
    </row>
    <row r="34" spans="1:4">
      <c r="A34" s="34" t="s">
        <v>22</v>
      </c>
      <c r="B34" s="36">
        <v>0</v>
      </c>
      <c r="C34" s="37"/>
      <c r="D34" s="2"/>
    </row>
    <row r="35" spans="1:4">
      <c r="A35" s="9" t="s">
        <v>23</v>
      </c>
      <c r="B35" s="36">
        <v>89.71</v>
      </c>
      <c r="C35" s="37"/>
    </row>
    <row r="36" spans="1:4">
      <c r="A36" s="34" t="s">
        <v>24</v>
      </c>
      <c r="B36" s="38">
        <v>370.05</v>
      </c>
      <c r="C36" s="37"/>
    </row>
    <row r="37" spans="1:4">
      <c r="A37" s="34" t="s">
        <v>46</v>
      </c>
      <c r="B37" s="36">
        <v>141.08000000000001</v>
      </c>
      <c r="C37" s="37"/>
    </row>
    <row r="38" spans="1:4">
      <c r="A38" s="34" t="s">
        <v>52</v>
      </c>
      <c r="B38" s="38">
        <v>216.55</v>
      </c>
      <c r="C38" s="37"/>
    </row>
    <row r="39" spans="1:4">
      <c r="A39" s="127" t="s">
        <v>227</v>
      </c>
      <c r="B39" s="38">
        <v>2332.1999999999998</v>
      </c>
      <c r="C39" s="37"/>
    </row>
    <row r="40" spans="1:4">
      <c r="A40" s="39" t="s">
        <v>25</v>
      </c>
      <c r="B40" s="40">
        <v>22353.58</v>
      </c>
      <c r="C40" s="37"/>
    </row>
    <row r="41" spans="1:4">
      <c r="A41" s="41"/>
      <c r="B41" s="42"/>
      <c r="C41" s="37"/>
    </row>
    <row r="42" spans="1:4">
      <c r="A42" s="1" t="s">
        <v>232</v>
      </c>
      <c r="B42" s="13"/>
    </row>
    <row r="43" spans="1:4" ht="15.75" thickBot="1">
      <c r="A43" s="1"/>
      <c r="B43" s="13"/>
    </row>
    <row r="44" spans="1:4">
      <c r="A44" s="115" t="s">
        <v>27</v>
      </c>
      <c r="B44" s="119"/>
    </row>
    <row r="45" spans="1:4">
      <c r="A45" s="116" t="s">
        <v>28</v>
      </c>
      <c r="B45" s="120"/>
    </row>
    <row r="46" spans="1:4">
      <c r="A46" s="43" t="s">
        <v>30</v>
      </c>
      <c r="B46" s="120"/>
    </row>
    <row r="47" spans="1:4" ht="15.75" thickBot="1">
      <c r="A47" s="128" t="s">
        <v>228</v>
      </c>
      <c r="B47" s="118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414C-98AF-40C9-8C66-A834BAFEFFF7}">
  <dimension ref="A1:I129"/>
  <sheetViews>
    <sheetView workbookViewId="0">
      <selection sqref="A1:H129"/>
    </sheetView>
  </sheetViews>
  <sheetFormatPr defaultRowHeight="15"/>
  <cols>
    <col min="1" max="1" width="25.140625" customWidth="1"/>
    <col min="2" max="2" width="10.5703125" customWidth="1"/>
    <col min="3" max="3" width="10.7109375" customWidth="1"/>
    <col min="4" max="4" width="8.42578125" customWidth="1"/>
    <col min="5" max="5" width="9.7109375" customWidth="1"/>
    <col min="6" max="6" width="1.42578125" customWidth="1"/>
    <col min="7" max="7" width="10.5703125" bestFit="1" customWidth="1"/>
    <col min="8" max="8" width="10.5703125" customWidth="1"/>
  </cols>
  <sheetData>
    <row r="1" spans="1:8" ht="15.75" thickBot="1">
      <c r="A1" s="49" t="s">
        <v>225</v>
      </c>
      <c r="B1" s="50"/>
      <c r="C1" s="50"/>
      <c r="D1" s="50"/>
    </row>
    <row r="2" spans="1:8">
      <c r="A2" s="51" t="s">
        <v>143</v>
      </c>
      <c r="B2" s="53"/>
      <c r="C2" s="53"/>
      <c r="D2" s="53"/>
      <c r="E2" s="100" t="s">
        <v>168</v>
      </c>
      <c r="F2" s="99"/>
      <c r="G2" s="61" t="s">
        <v>212</v>
      </c>
      <c r="H2" s="62"/>
    </row>
    <row r="3" spans="1:8">
      <c r="A3" s="52" t="s">
        <v>144</v>
      </c>
      <c r="B3" s="53"/>
      <c r="C3" s="53"/>
      <c r="D3" s="53"/>
      <c r="E3" s="56">
        <v>520</v>
      </c>
      <c r="F3" s="99"/>
      <c r="G3" s="63"/>
      <c r="H3" s="64"/>
    </row>
    <row r="4" spans="1:8">
      <c r="A4" s="52" t="s">
        <v>145</v>
      </c>
      <c r="B4" s="53"/>
      <c r="C4" s="53"/>
      <c r="D4" s="53"/>
      <c r="E4" s="56"/>
      <c r="F4" s="99"/>
      <c r="G4" s="65" t="s">
        <v>169</v>
      </c>
      <c r="H4" s="66">
        <v>30194.68</v>
      </c>
    </row>
    <row r="5" spans="1:8" ht="15.75" thickBot="1">
      <c r="A5" s="52" t="s">
        <v>146</v>
      </c>
      <c r="B5" s="53"/>
      <c r="C5" s="53"/>
      <c r="D5" s="53"/>
      <c r="E5" s="56"/>
      <c r="F5" s="99"/>
      <c r="G5" s="67" t="s">
        <v>170</v>
      </c>
      <c r="H5" s="68">
        <f>SUM(H53+H64)</f>
        <v>9121.0800000000017</v>
      </c>
    </row>
    <row r="6" spans="1:8" ht="15.75" thickBot="1">
      <c r="A6" s="52" t="s">
        <v>147</v>
      </c>
      <c r="B6" s="53"/>
      <c r="C6" s="53"/>
      <c r="D6" s="53"/>
      <c r="E6" s="56">
        <v>340</v>
      </c>
      <c r="F6" s="99"/>
      <c r="G6" s="69" t="s">
        <v>171</v>
      </c>
      <c r="H6" s="70"/>
    </row>
    <row r="7" spans="1:8">
      <c r="A7" s="52" t="s">
        <v>148</v>
      </c>
      <c r="B7" s="53">
        <v>0.06</v>
      </c>
      <c r="C7" s="53"/>
      <c r="D7" s="53"/>
      <c r="E7" s="56">
        <v>5</v>
      </c>
      <c r="F7" s="99"/>
      <c r="G7" s="71"/>
      <c r="H7" s="66">
        <f>SUM(H4-H5)+H6</f>
        <v>21073.599999999999</v>
      </c>
    </row>
    <row r="8" spans="1:8">
      <c r="A8" s="52" t="s">
        <v>198</v>
      </c>
      <c r="B8" s="53">
        <v>120</v>
      </c>
      <c r="C8" s="53"/>
      <c r="D8" s="53"/>
      <c r="E8" s="56"/>
      <c r="F8" s="99"/>
      <c r="G8" s="72"/>
      <c r="H8" s="73"/>
    </row>
    <row r="9" spans="1:8">
      <c r="A9" s="52" t="s">
        <v>150</v>
      </c>
      <c r="B9" s="53"/>
      <c r="C9" s="53"/>
      <c r="D9" s="53"/>
      <c r="E9" s="56"/>
      <c r="F9" s="99"/>
      <c r="G9" s="65" t="s">
        <v>172</v>
      </c>
      <c r="H9" s="66">
        <v>2211.9299999999998</v>
      </c>
    </row>
    <row r="10" spans="1:8">
      <c r="A10" s="52" t="s">
        <v>15</v>
      </c>
      <c r="B10" s="53">
        <v>1200</v>
      </c>
      <c r="C10" s="53"/>
      <c r="D10" s="53"/>
      <c r="E10" s="56"/>
      <c r="F10" s="99"/>
      <c r="G10" s="65"/>
      <c r="H10" s="66"/>
    </row>
    <row r="11" spans="1:8">
      <c r="A11" s="52" t="s">
        <v>34</v>
      </c>
      <c r="B11" s="53"/>
      <c r="C11" s="53"/>
      <c r="D11" s="53"/>
      <c r="E11" s="56"/>
      <c r="F11" s="99"/>
      <c r="G11" s="65" t="s">
        <v>173</v>
      </c>
      <c r="H11" s="66">
        <v>78641.66</v>
      </c>
    </row>
    <row r="12" spans="1:8">
      <c r="A12" s="52" t="s">
        <v>151</v>
      </c>
      <c r="B12" s="53"/>
      <c r="C12" s="53"/>
      <c r="D12" s="53"/>
      <c r="E12" s="56"/>
      <c r="F12" s="99"/>
      <c r="G12" s="65" t="s">
        <v>174</v>
      </c>
      <c r="H12" s="66"/>
    </row>
    <row r="13" spans="1:8">
      <c r="A13" s="52" t="s">
        <v>152</v>
      </c>
      <c r="B13" s="53"/>
      <c r="C13" s="53"/>
      <c r="D13" s="53"/>
      <c r="E13" s="56"/>
      <c r="F13" s="99"/>
      <c r="G13" s="74"/>
      <c r="H13" s="66"/>
    </row>
    <row r="14" spans="1:8">
      <c r="A14" s="52" t="s">
        <v>153</v>
      </c>
      <c r="B14" s="53">
        <v>1139.49</v>
      </c>
      <c r="C14" s="53"/>
      <c r="D14" s="53"/>
      <c r="E14" s="56">
        <v>1500</v>
      </c>
      <c r="F14" s="99"/>
      <c r="G14" s="63"/>
      <c r="H14" s="66"/>
    </row>
    <row r="15" spans="1:8">
      <c r="A15" s="52" t="s">
        <v>154</v>
      </c>
      <c r="B15" s="53"/>
      <c r="C15" s="53"/>
      <c r="D15" s="53"/>
      <c r="E15" s="56"/>
      <c r="F15" s="99"/>
      <c r="G15" s="75" t="s">
        <v>175</v>
      </c>
      <c r="H15" s="76">
        <f>SUM(H7+H9+H11)</f>
        <v>101927.19</v>
      </c>
    </row>
    <row r="16" spans="1:8">
      <c r="A16" s="52" t="s">
        <v>155</v>
      </c>
      <c r="B16" s="53"/>
      <c r="C16" s="53"/>
      <c r="D16" s="53"/>
      <c r="E16" s="56"/>
      <c r="F16" s="99"/>
      <c r="G16" s="77"/>
      <c r="H16" s="77"/>
    </row>
    <row r="17" spans="1:8">
      <c r="A17" s="52" t="s">
        <v>156</v>
      </c>
      <c r="B17" s="53"/>
      <c r="C17" s="53"/>
      <c r="D17" s="53"/>
      <c r="E17" s="56"/>
      <c r="F17" s="99"/>
      <c r="G17" s="78"/>
      <c r="H17" s="78"/>
    </row>
    <row r="18" spans="1:8">
      <c r="A18" s="52" t="s">
        <v>157</v>
      </c>
      <c r="B18" s="53"/>
      <c r="C18" s="53"/>
      <c r="D18" s="53"/>
      <c r="E18" s="56"/>
      <c r="F18" s="99"/>
      <c r="G18" s="79" t="s">
        <v>176</v>
      </c>
      <c r="H18" s="80">
        <v>94238.76</v>
      </c>
    </row>
    <row r="19" spans="1:8">
      <c r="A19" s="52" t="s">
        <v>184</v>
      </c>
      <c r="B19" s="53"/>
      <c r="C19" s="53"/>
      <c r="D19" s="53"/>
      <c r="E19" s="56"/>
      <c r="F19" s="99"/>
      <c r="G19" s="79"/>
      <c r="H19" s="80"/>
    </row>
    <row r="20" spans="1:8">
      <c r="A20" s="52" t="s">
        <v>46</v>
      </c>
      <c r="B20" s="53">
        <v>1000</v>
      </c>
      <c r="C20" s="53"/>
      <c r="D20" s="53"/>
      <c r="E20" s="56"/>
      <c r="F20" s="99"/>
      <c r="G20" s="79"/>
      <c r="H20" s="80"/>
    </row>
    <row r="21" spans="1:8">
      <c r="A21" s="52" t="s">
        <v>158</v>
      </c>
      <c r="B21" s="53">
        <v>490</v>
      </c>
      <c r="C21" s="53"/>
      <c r="D21" s="53"/>
      <c r="E21" s="56">
        <v>720</v>
      </c>
      <c r="F21" s="99"/>
    </row>
    <row r="22" spans="1:8">
      <c r="A22" s="54" t="s">
        <v>159</v>
      </c>
      <c r="B22" s="55">
        <f>SUM(B5:B21)</f>
        <v>3949.55</v>
      </c>
      <c r="C22" s="53"/>
      <c r="D22" s="53"/>
      <c r="E22" s="57">
        <f>SUM(E3:E21)</f>
        <v>3085</v>
      </c>
      <c r="F22" s="99"/>
      <c r="G22" s="81" t="s">
        <v>177</v>
      </c>
      <c r="H22" s="82"/>
    </row>
    <row r="23" spans="1:8">
      <c r="A23" s="54" t="s">
        <v>160</v>
      </c>
      <c r="B23" s="101"/>
      <c r="C23" s="53"/>
      <c r="D23" s="53"/>
      <c r="E23" s="56"/>
      <c r="F23" s="99"/>
      <c r="G23" s="81" t="s">
        <v>165</v>
      </c>
      <c r="H23" s="82">
        <f>SUM(B28)</f>
        <v>22072.05</v>
      </c>
    </row>
    <row r="24" spans="1:8">
      <c r="A24" s="52" t="s">
        <v>161</v>
      </c>
      <c r="B24" s="53">
        <v>18122.5</v>
      </c>
      <c r="C24" s="53"/>
      <c r="D24" s="53"/>
      <c r="E24" s="102"/>
      <c r="F24" s="99"/>
      <c r="G24" s="83" t="s">
        <v>178</v>
      </c>
      <c r="H24" s="84"/>
    </row>
    <row r="25" spans="1:8">
      <c r="A25" s="52" t="s">
        <v>162</v>
      </c>
      <c r="B25" s="53"/>
      <c r="C25" s="53"/>
      <c r="D25" s="53"/>
      <c r="E25" s="58"/>
      <c r="F25" s="99"/>
      <c r="G25" s="85"/>
      <c r="H25" s="86">
        <f>SUM(H23:H24)</f>
        <v>22072.05</v>
      </c>
    </row>
    <row r="26" spans="1:8">
      <c r="A26" s="52" t="s">
        <v>163</v>
      </c>
      <c r="B26" s="53"/>
      <c r="C26" s="53"/>
      <c r="D26" s="53"/>
      <c r="E26" s="58"/>
      <c r="F26" s="99"/>
      <c r="G26" s="87" t="s">
        <v>179</v>
      </c>
      <c r="H26" s="87"/>
    </row>
    <row r="27" spans="1:8">
      <c r="A27" s="52" t="s">
        <v>164</v>
      </c>
      <c r="B27" s="53"/>
      <c r="C27" s="53"/>
      <c r="D27" s="53"/>
      <c r="E27" s="58"/>
      <c r="F27" s="99"/>
      <c r="G27" s="87" t="s">
        <v>180</v>
      </c>
      <c r="H27" s="88">
        <f>SUM(B127)</f>
        <v>14383.619999999997</v>
      </c>
    </row>
    <row r="28" spans="1:8">
      <c r="A28" s="54" t="s">
        <v>165</v>
      </c>
      <c r="B28" s="55">
        <f>SUM(B22:B26)</f>
        <v>22072.05</v>
      </c>
      <c r="C28" s="53"/>
      <c r="D28" s="53"/>
      <c r="E28" s="58"/>
      <c r="F28" s="99"/>
      <c r="G28" s="83" t="s">
        <v>178</v>
      </c>
      <c r="H28" s="84"/>
    </row>
    <row r="29" spans="1:8">
      <c r="E29" s="58"/>
      <c r="F29" s="99"/>
      <c r="G29" s="85"/>
      <c r="H29" s="86">
        <f>SUM(H27)-H28</f>
        <v>14383.619999999997</v>
      </c>
    </row>
    <row r="30" spans="1:8">
      <c r="A30" s="52"/>
      <c r="B30" s="53"/>
      <c r="C30" s="53"/>
      <c r="D30" s="53"/>
      <c r="E30" s="58"/>
      <c r="F30" s="99"/>
    </row>
    <row r="31" spans="1:8">
      <c r="A31" s="51" t="s">
        <v>166</v>
      </c>
      <c r="B31" s="53"/>
      <c r="C31" s="53"/>
      <c r="D31" s="53"/>
      <c r="E31" s="59"/>
      <c r="F31" s="99"/>
      <c r="G31" s="89" t="s">
        <v>181</v>
      </c>
      <c r="H31" s="90">
        <f>SUM(H18+H25-H29)</f>
        <v>101927.19</v>
      </c>
    </row>
    <row r="32" spans="1:8">
      <c r="A32" s="50" t="s">
        <v>66</v>
      </c>
      <c r="B32" s="52"/>
      <c r="C32" s="52"/>
      <c r="D32" s="52"/>
      <c r="E32" s="59"/>
      <c r="F32" s="99"/>
      <c r="H32" s="91" t="s">
        <v>182</v>
      </c>
    </row>
    <row r="33" spans="1:8">
      <c r="A33" s="52" t="s">
        <v>67</v>
      </c>
      <c r="B33" s="53">
        <v>154.80000000000001</v>
      </c>
      <c r="C33" s="53">
        <v>154.80000000000001</v>
      </c>
      <c r="D33" s="53"/>
      <c r="E33" s="56">
        <v>750</v>
      </c>
      <c r="F33" s="99"/>
    </row>
    <row r="34" spans="1:8">
      <c r="A34" s="52" t="s">
        <v>68</v>
      </c>
      <c r="B34" s="53">
        <v>4247.7700000000004</v>
      </c>
      <c r="C34" s="53">
        <v>4247.7700000000004</v>
      </c>
      <c r="D34" s="53"/>
      <c r="E34" s="56">
        <v>13000</v>
      </c>
      <c r="F34" s="99"/>
      <c r="G34" s="92" t="s">
        <v>191</v>
      </c>
      <c r="H34" s="93"/>
    </row>
    <row r="35" spans="1:8">
      <c r="A35" s="52" t="s">
        <v>69</v>
      </c>
      <c r="B35" s="53">
        <v>80</v>
      </c>
      <c r="C35" s="53">
        <v>80</v>
      </c>
      <c r="D35" s="53"/>
      <c r="E35" s="56">
        <v>240</v>
      </c>
      <c r="F35" s="99"/>
      <c r="G35" s="92">
        <v>2073</v>
      </c>
      <c r="H35" s="94">
        <v>27</v>
      </c>
    </row>
    <row r="36" spans="1:8">
      <c r="A36" s="52" t="s">
        <v>70</v>
      </c>
      <c r="B36" s="53"/>
      <c r="C36" s="53"/>
      <c r="D36" s="53"/>
      <c r="E36" s="56">
        <v>150</v>
      </c>
      <c r="F36" s="99"/>
      <c r="G36" s="92">
        <v>2085</v>
      </c>
      <c r="H36" s="94">
        <v>151.19999999999999</v>
      </c>
    </row>
    <row r="37" spans="1:8">
      <c r="A37" s="52"/>
      <c r="B37" s="53"/>
      <c r="C37" s="53"/>
      <c r="D37" s="53"/>
      <c r="E37" s="56"/>
      <c r="F37" s="99"/>
      <c r="G37" s="92">
        <v>2086</v>
      </c>
      <c r="H37" s="94">
        <v>37.49</v>
      </c>
    </row>
    <row r="38" spans="1:8">
      <c r="A38" s="50" t="s">
        <v>71</v>
      </c>
      <c r="B38" s="53"/>
      <c r="C38" s="53"/>
      <c r="D38" s="53"/>
      <c r="E38" s="56"/>
      <c r="F38" s="99"/>
      <c r="G38" s="92">
        <v>2093</v>
      </c>
      <c r="H38" s="94">
        <v>482.97</v>
      </c>
    </row>
    <row r="39" spans="1:8">
      <c r="A39" s="52" t="s">
        <v>72</v>
      </c>
      <c r="B39" s="53">
        <v>79.650000000000006</v>
      </c>
      <c r="C39" s="53">
        <v>79.650000000000006</v>
      </c>
      <c r="D39" s="53"/>
      <c r="E39" s="56">
        <v>450</v>
      </c>
      <c r="F39" s="99"/>
      <c r="G39" s="125">
        <v>2094</v>
      </c>
      <c r="H39" s="94">
        <v>140.63</v>
      </c>
    </row>
    <row r="40" spans="1:8">
      <c r="A40" s="52" t="s">
        <v>73</v>
      </c>
      <c r="B40" s="53">
        <v>88.52</v>
      </c>
      <c r="C40" s="53">
        <v>74.52</v>
      </c>
      <c r="D40" s="53">
        <v>14</v>
      </c>
      <c r="E40" s="56">
        <v>300</v>
      </c>
      <c r="F40" s="99"/>
      <c r="G40" s="92">
        <v>2095</v>
      </c>
      <c r="H40" s="94">
        <v>194.56</v>
      </c>
    </row>
    <row r="41" spans="1:8">
      <c r="A41" s="52"/>
      <c r="B41" s="53"/>
      <c r="C41" s="53"/>
      <c r="D41" s="53"/>
      <c r="E41" s="56"/>
      <c r="F41" s="99"/>
      <c r="G41" s="92">
        <v>2096</v>
      </c>
      <c r="H41" s="94">
        <v>129.6</v>
      </c>
    </row>
    <row r="42" spans="1:8">
      <c r="A42" s="50" t="s">
        <v>74</v>
      </c>
      <c r="B42" s="53"/>
      <c r="C42" s="53"/>
      <c r="D42" s="53"/>
      <c r="E42" s="56"/>
      <c r="F42" s="99"/>
      <c r="G42" s="92">
        <v>2097</v>
      </c>
      <c r="H42" s="94">
        <v>40</v>
      </c>
    </row>
    <row r="43" spans="1:8">
      <c r="A43" s="52" t="s">
        <v>75</v>
      </c>
      <c r="B43" s="53">
        <v>150</v>
      </c>
      <c r="C43" s="53">
        <v>150</v>
      </c>
      <c r="D43" s="53"/>
      <c r="E43" s="56">
        <v>175</v>
      </c>
      <c r="F43" s="99"/>
      <c r="G43" s="92">
        <v>2098</v>
      </c>
      <c r="H43" s="94">
        <v>25</v>
      </c>
    </row>
    <row r="44" spans="1:8">
      <c r="A44" s="52" t="s">
        <v>76</v>
      </c>
      <c r="B44" s="53"/>
      <c r="C44" s="53"/>
      <c r="D44" s="53"/>
      <c r="E44" s="56">
        <v>260</v>
      </c>
      <c r="F44" s="99"/>
      <c r="G44" s="92">
        <v>2099</v>
      </c>
      <c r="H44" s="95">
        <v>48</v>
      </c>
    </row>
    <row r="45" spans="1:8">
      <c r="A45" s="52"/>
      <c r="B45" s="53"/>
      <c r="C45" s="53"/>
      <c r="D45" s="53"/>
      <c r="E45" s="56"/>
      <c r="F45" s="99"/>
      <c r="G45" s="92">
        <v>2010</v>
      </c>
      <c r="H45" s="93">
        <v>1151.99</v>
      </c>
    </row>
    <row r="46" spans="1:8">
      <c r="A46" s="50" t="s">
        <v>77</v>
      </c>
      <c r="B46" s="53"/>
      <c r="C46" s="53"/>
      <c r="D46" s="53"/>
      <c r="E46" s="56"/>
      <c r="F46" s="99"/>
      <c r="G46" s="92">
        <v>2101</v>
      </c>
      <c r="H46" s="95">
        <v>14.39</v>
      </c>
    </row>
    <row r="47" spans="1:8">
      <c r="A47" s="52" t="s">
        <v>78</v>
      </c>
      <c r="B47" s="53">
        <v>272.89999999999998</v>
      </c>
      <c r="C47" s="53">
        <v>272.89999999999998</v>
      </c>
      <c r="D47" s="53"/>
      <c r="E47" s="56">
        <v>1500</v>
      </c>
      <c r="F47" s="99"/>
      <c r="G47" s="92">
        <v>2102</v>
      </c>
      <c r="H47" s="96">
        <v>272.89999999999998</v>
      </c>
    </row>
    <row r="48" spans="1:8">
      <c r="A48" s="52" t="s">
        <v>79</v>
      </c>
      <c r="B48" s="53">
        <v>482.97</v>
      </c>
      <c r="C48" s="53">
        <v>482.97</v>
      </c>
      <c r="D48" s="53"/>
      <c r="E48" s="56">
        <v>600</v>
      </c>
      <c r="F48" s="99"/>
      <c r="G48" s="92">
        <v>2103</v>
      </c>
      <c r="H48" s="96">
        <v>750</v>
      </c>
    </row>
    <row r="49" spans="1:9">
      <c r="A49" s="52" t="s">
        <v>80</v>
      </c>
      <c r="B49" s="53"/>
      <c r="C49" s="53"/>
      <c r="D49" s="53"/>
      <c r="E49" s="56">
        <v>500</v>
      </c>
      <c r="F49" s="99"/>
      <c r="G49" s="92">
        <v>2104</v>
      </c>
      <c r="H49" s="96">
        <v>528</v>
      </c>
    </row>
    <row r="50" spans="1:9">
      <c r="A50" s="52" t="s">
        <v>81</v>
      </c>
      <c r="B50" s="53">
        <v>62.5</v>
      </c>
      <c r="C50" s="53">
        <v>62.5</v>
      </c>
      <c r="D50" s="53"/>
      <c r="E50" s="56">
        <v>180</v>
      </c>
      <c r="F50" s="99"/>
      <c r="G50" s="92">
        <v>2105</v>
      </c>
      <c r="H50" s="96">
        <v>487.2</v>
      </c>
    </row>
    <row r="51" spans="1:9">
      <c r="A51" s="52" t="s">
        <v>82</v>
      </c>
      <c r="B51" s="53"/>
      <c r="C51" s="53"/>
      <c r="D51" s="53"/>
      <c r="E51" s="56"/>
      <c r="F51" s="99"/>
      <c r="G51" s="92">
        <v>2106</v>
      </c>
      <c r="H51" s="96">
        <v>37.799999999999997</v>
      </c>
    </row>
    <row r="52" spans="1:9">
      <c r="A52" s="52" t="s">
        <v>83</v>
      </c>
      <c r="B52" s="53"/>
      <c r="C52" s="53"/>
      <c r="D52" s="53"/>
      <c r="E52" s="56">
        <v>140</v>
      </c>
      <c r="F52" s="99"/>
      <c r="G52" s="92">
        <v>2107</v>
      </c>
      <c r="H52" s="126">
        <v>62.5</v>
      </c>
    </row>
    <row r="53" spans="1:9">
      <c r="A53" s="52" t="s">
        <v>84</v>
      </c>
      <c r="B53" s="53"/>
      <c r="C53" s="53"/>
      <c r="D53" s="53"/>
      <c r="E53" s="56"/>
      <c r="F53" s="99"/>
      <c r="H53" s="98">
        <f>SUM(H35:H52)</f>
        <v>4581.2300000000005</v>
      </c>
    </row>
    <row r="54" spans="1:9">
      <c r="A54" s="52"/>
      <c r="B54" s="53"/>
      <c r="C54" s="53"/>
      <c r="D54" s="53"/>
      <c r="E54" s="56"/>
      <c r="F54" s="99"/>
    </row>
    <row r="55" spans="1:9">
      <c r="A55" s="50" t="s">
        <v>85</v>
      </c>
      <c r="B55" s="53"/>
      <c r="C55" s="53"/>
      <c r="D55" s="53"/>
      <c r="E55" s="56"/>
      <c r="F55" s="99"/>
      <c r="G55" s="92" t="s">
        <v>224</v>
      </c>
      <c r="H55" s="106"/>
      <c r="I55" s="106"/>
    </row>
    <row r="56" spans="1:9">
      <c r="A56" s="52" t="s">
        <v>86</v>
      </c>
      <c r="B56" s="53">
        <v>549.38</v>
      </c>
      <c r="C56" s="53">
        <v>486</v>
      </c>
      <c r="D56" s="53">
        <v>63.38</v>
      </c>
      <c r="E56" s="56">
        <v>500</v>
      </c>
      <c r="F56" s="99"/>
      <c r="G56" s="130">
        <v>2108</v>
      </c>
      <c r="H56" s="132">
        <v>4.5199999999999996</v>
      </c>
    </row>
    <row r="57" spans="1:9">
      <c r="A57" s="52" t="s">
        <v>87</v>
      </c>
      <c r="B57" s="53"/>
      <c r="C57" s="53"/>
      <c r="D57" s="53"/>
      <c r="E57" s="56">
        <v>10</v>
      </c>
      <c r="F57" s="99"/>
      <c r="G57" s="131">
        <v>2109</v>
      </c>
      <c r="H57" s="132">
        <v>24.75</v>
      </c>
    </row>
    <row r="58" spans="1:9">
      <c r="A58" s="52" t="s">
        <v>88</v>
      </c>
      <c r="B58" s="53"/>
      <c r="C58" s="53"/>
      <c r="D58" s="53"/>
      <c r="E58" s="56">
        <v>180</v>
      </c>
      <c r="F58" s="99"/>
      <c r="G58" s="131">
        <v>2110</v>
      </c>
      <c r="H58" s="132">
        <v>161.26</v>
      </c>
    </row>
    <row r="59" spans="1:9">
      <c r="A59" s="52" t="s">
        <v>89</v>
      </c>
      <c r="B59" s="53">
        <v>40</v>
      </c>
      <c r="C59" s="53">
        <v>40</v>
      </c>
      <c r="D59" s="53"/>
      <c r="E59" s="56">
        <v>50</v>
      </c>
      <c r="F59" s="99"/>
      <c r="G59" s="130">
        <v>2111</v>
      </c>
      <c r="H59" s="132">
        <v>1129.48</v>
      </c>
    </row>
    <row r="60" spans="1:9">
      <c r="A60" s="52"/>
      <c r="B60" s="53"/>
      <c r="C60" s="53"/>
      <c r="D60" s="53"/>
      <c r="E60" s="56"/>
      <c r="F60" s="99"/>
      <c r="G60" s="131">
        <v>2112</v>
      </c>
      <c r="H60" s="132">
        <v>14.39</v>
      </c>
    </row>
    <row r="61" spans="1:9">
      <c r="A61" s="50" t="s">
        <v>90</v>
      </c>
      <c r="B61" s="53"/>
      <c r="C61" s="53"/>
      <c r="D61" s="53"/>
      <c r="E61" s="56"/>
      <c r="F61" s="99"/>
      <c r="G61" s="131">
        <v>2113</v>
      </c>
      <c r="H61" s="132">
        <v>750</v>
      </c>
    </row>
    <row r="62" spans="1:9">
      <c r="A62" s="52" t="s">
        <v>91</v>
      </c>
      <c r="B62" s="53"/>
      <c r="C62" s="53"/>
      <c r="D62" s="53"/>
      <c r="E62" s="56">
        <v>350</v>
      </c>
      <c r="F62" s="99"/>
      <c r="G62" s="131">
        <v>2114</v>
      </c>
      <c r="H62" s="132">
        <v>2332.1999999999998</v>
      </c>
    </row>
    <row r="63" spans="1:9">
      <c r="A63" s="52" t="s">
        <v>92</v>
      </c>
      <c r="B63" s="53"/>
      <c r="C63" s="53"/>
      <c r="D63" s="53"/>
      <c r="E63" s="56">
        <v>350</v>
      </c>
      <c r="F63" s="99"/>
      <c r="G63" s="131">
        <v>2115</v>
      </c>
      <c r="H63" s="92">
        <v>123.25</v>
      </c>
    </row>
    <row r="64" spans="1:9">
      <c r="A64" s="52" t="s">
        <v>93</v>
      </c>
      <c r="B64" s="53"/>
      <c r="C64" s="53"/>
      <c r="D64" s="53"/>
      <c r="E64" s="56">
        <v>350</v>
      </c>
      <c r="F64" s="99"/>
      <c r="G64" s="129"/>
      <c r="H64" s="133">
        <f>SUM(H56:H63)</f>
        <v>4539.8500000000004</v>
      </c>
    </row>
    <row r="65" spans="1:6">
      <c r="A65" s="52" t="s">
        <v>94</v>
      </c>
      <c r="B65" s="53"/>
      <c r="C65" s="53"/>
      <c r="D65" s="53"/>
      <c r="E65" s="56">
        <v>350</v>
      </c>
      <c r="F65" s="99"/>
    </row>
    <row r="66" spans="1:6">
      <c r="A66" s="52" t="s">
        <v>95</v>
      </c>
      <c r="B66" s="53"/>
      <c r="C66" s="53"/>
      <c r="D66" s="53"/>
      <c r="E66" s="56">
        <v>350</v>
      </c>
      <c r="F66" s="99"/>
    </row>
    <row r="67" spans="1:6">
      <c r="A67" s="52" t="s">
        <v>96</v>
      </c>
      <c r="B67" s="53"/>
      <c r="C67" s="53"/>
      <c r="D67" s="53"/>
      <c r="E67" s="56">
        <v>350</v>
      </c>
      <c r="F67" s="99"/>
    </row>
    <row r="68" spans="1:6">
      <c r="A68" s="52" t="s">
        <v>97</v>
      </c>
      <c r="B68" s="53"/>
      <c r="C68" s="53"/>
      <c r="D68" s="53"/>
      <c r="E68" s="56">
        <v>350</v>
      </c>
      <c r="F68" s="99"/>
    </row>
    <row r="69" spans="1:6">
      <c r="A69" s="52" t="s">
        <v>98</v>
      </c>
      <c r="B69" s="53"/>
      <c r="C69" s="53"/>
      <c r="D69" s="53"/>
      <c r="E69" s="56">
        <v>30</v>
      </c>
      <c r="F69" s="99"/>
    </row>
    <row r="70" spans="1:6">
      <c r="A70" s="52" t="s">
        <v>185</v>
      </c>
      <c r="B70" s="53"/>
      <c r="C70" s="53"/>
      <c r="D70" s="53"/>
      <c r="E70" s="56">
        <v>200</v>
      </c>
      <c r="F70" s="99"/>
    </row>
    <row r="71" spans="1:6">
      <c r="A71" s="52" t="s">
        <v>99</v>
      </c>
      <c r="B71" s="53"/>
      <c r="C71" s="53"/>
      <c r="D71" s="53"/>
      <c r="E71" s="56">
        <v>850</v>
      </c>
      <c r="F71" s="99"/>
    </row>
    <row r="72" spans="1:6">
      <c r="A72" s="52" t="s">
        <v>100</v>
      </c>
      <c r="B72" s="53"/>
      <c r="C72" s="53"/>
      <c r="D72" s="53"/>
      <c r="E72" s="56">
        <v>350</v>
      </c>
      <c r="F72" s="99"/>
    </row>
    <row r="73" spans="1:6">
      <c r="A73" s="52" t="s">
        <v>101</v>
      </c>
      <c r="B73" s="53">
        <v>123.25</v>
      </c>
      <c r="C73" s="53">
        <v>123.25</v>
      </c>
      <c r="D73" s="53"/>
      <c r="E73" s="56">
        <v>120</v>
      </c>
      <c r="F73" s="99"/>
    </row>
    <row r="74" spans="1:6">
      <c r="A74" s="52" t="s">
        <v>102</v>
      </c>
      <c r="B74" s="53"/>
      <c r="C74" s="53"/>
      <c r="D74" s="53"/>
      <c r="E74" s="56">
        <v>150</v>
      </c>
      <c r="F74" s="99"/>
    </row>
    <row r="75" spans="1:6">
      <c r="A75" s="52"/>
      <c r="B75" s="53"/>
      <c r="C75" s="53"/>
      <c r="D75" s="53"/>
      <c r="E75" s="56"/>
      <c r="F75" s="99"/>
    </row>
    <row r="76" spans="1:6">
      <c r="A76" s="50" t="s">
        <v>103</v>
      </c>
      <c r="B76" s="53"/>
      <c r="C76" s="53"/>
      <c r="D76" s="53"/>
      <c r="E76" s="56"/>
      <c r="F76" s="99"/>
    </row>
    <row r="77" spans="1:6">
      <c r="A77" s="52" t="s">
        <v>104</v>
      </c>
      <c r="B77" s="53"/>
      <c r="C77" s="53"/>
      <c r="D77" s="53"/>
      <c r="E77" s="56">
        <v>350</v>
      </c>
      <c r="F77" s="99"/>
    </row>
    <row r="78" spans="1:6">
      <c r="A78" s="52" t="s">
        <v>105</v>
      </c>
      <c r="B78" s="53">
        <v>161.26</v>
      </c>
      <c r="C78" s="53">
        <v>134.38</v>
      </c>
      <c r="D78" s="53">
        <v>26.88</v>
      </c>
      <c r="E78" s="56">
        <v>175</v>
      </c>
      <c r="F78" s="99"/>
    </row>
    <row r="79" spans="1:6">
      <c r="A79" s="52" t="s">
        <v>106</v>
      </c>
      <c r="B79" s="53">
        <v>151.19999999999999</v>
      </c>
      <c r="C79" s="53">
        <v>126</v>
      </c>
      <c r="D79" s="53">
        <v>25.2</v>
      </c>
      <c r="E79" s="56">
        <v>180</v>
      </c>
      <c r="F79" s="99"/>
    </row>
    <row r="80" spans="1:6">
      <c r="A80" s="52" t="s">
        <v>107</v>
      </c>
      <c r="B80" s="53">
        <v>57.56</v>
      </c>
      <c r="C80" s="53">
        <v>47.96</v>
      </c>
      <c r="D80" s="53">
        <v>9.6</v>
      </c>
      <c r="E80" s="56">
        <v>175</v>
      </c>
      <c r="F80" s="99"/>
    </row>
    <row r="81" spans="1:6">
      <c r="A81" s="52" t="s">
        <v>108</v>
      </c>
      <c r="B81" s="53"/>
      <c r="C81" s="53"/>
      <c r="D81" s="53"/>
      <c r="E81" s="56">
        <v>500</v>
      </c>
      <c r="F81" s="99"/>
    </row>
    <row r="82" spans="1:6">
      <c r="A82" s="52" t="s">
        <v>109</v>
      </c>
      <c r="B82" s="53"/>
      <c r="C82" s="53"/>
      <c r="D82" s="53"/>
      <c r="E82" s="56"/>
      <c r="F82" s="99"/>
    </row>
    <row r="83" spans="1:6">
      <c r="A83" s="52" t="s">
        <v>110</v>
      </c>
      <c r="B83" s="53"/>
      <c r="C83" s="53"/>
      <c r="D83" s="53"/>
      <c r="E83" s="56">
        <v>80</v>
      </c>
      <c r="F83" s="99"/>
    </row>
    <row r="84" spans="1:6">
      <c r="A84" s="52"/>
      <c r="B84" s="53"/>
      <c r="C84" s="53"/>
      <c r="D84" s="53"/>
      <c r="E84" s="56"/>
      <c r="F84" s="99"/>
    </row>
    <row r="85" spans="1:6">
      <c r="A85" s="50" t="s">
        <v>111</v>
      </c>
      <c r="B85" s="53"/>
      <c r="C85" s="53"/>
      <c r="D85" s="53"/>
      <c r="E85" s="56"/>
      <c r="F85" s="99"/>
    </row>
    <row r="86" spans="1:6">
      <c r="A86" s="52" t="s">
        <v>112</v>
      </c>
      <c r="B86" s="53">
        <v>487.2</v>
      </c>
      <c r="C86" s="53">
        <v>406</v>
      </c>
      <c r="D86" s="53">
        <v>81.2</v>
      </c>
      <c r="E86" s="56">
        <v>500</v>
      </c>
      <c r="F86" s="99"/>
    </row>
    <row r="87" spans="1:6">
      <c r="A87" s="52" t="s">
        <v>113</v>
      </c>
      <c r="B87" s="53"/>
      <c r="C87" s="53"/>
      <c r="D87" s="53"/>
      <c r="E87" s="56">
        <v>350</v>
      </c>
      <c r="F87" s="99"/>
    </row>
    <row r="88" spans="1:6">
      <c r="A88" s="52" t="s">
        <v>114</v>
      </c>
      <c r="B88" s="53">
        <v>2625</v>
      </c>
      <c r="C88" s="53">
        <v>2625</v>
      </c>
      <c r="D88" s="53"/>
      <c r="E88" s="56">
        <v>4500</v>
      </c>
      <c r="F88" s="99"/>
    </row>
    <row r="89" spans="1:6">
      <c r="A89" s="52" t="s">
        <v>115</v>
      </c>
      <c r="B89" s="53"/>
      <c r="C89" s="53"/>
      <c r="D89" s="53"/>
      <c r="E89" s="56">
        <v>200</v>
      </c>
      <c r="F89" s="99"/>
    </row>
    <row r="90" spans="1:6">
      <c r="A90" s="52" t="s">
        <v>116</v>
      </c>
      <c r="B90" s="53"/>
      <c r="C90" s="53"/>
      <c r="D90" s="53"/>
      <c r="E90" s="56">
        <v>300</v>
      </c>
      <c r="F90" s="99"/>
    </row>
    <row r="91" spans="1:6">
      <c r="A91" s="52" t="s">
        <v>189</v>
      </c>
      <c r="B91" s="53">
        <v>141.99</v>
      </c>
      <c r="C91" s="53">
        <v>141.99</v>
      </c>
      <c r="D91" s="53"/>
      <c r="E91" s="56">
        <v>500</v>
      </c>
      <c r="F91" s="99"/>
    </row>
    <row r="92" spans="1:6">
      <c r="A92" s="52" t="s">
        <v>117</v>
      </c>
      <c r="B92" s="53">
        <v>194.56</v>
      </c>
      <c r="C92" s="53">
        <v>162.13</v>
      </c>
      <c r="D92" s="53">
        <v>32.43</v>
      </c>
      <c r="E92" s="56">
        <v>500</v>
      </c>
      <c r="F92" s="99"/>
    </row>
    <row r="93" spans="1:6">
      <c r="A93" s="52" t="s">
        <v>118</v>
      </c>
      <c r="B93" s="53"/>
      <c r="C93" s="53"/>
      <c r="D93" s="53"/>
      <c r="E93" s="56">
        <v>500</v>
      </c>
      <c r="F93" s="99"/>
    </row>
    <row r="94" spans="1:6">
      <c r="A94" s="52" t="s">
        <v>119</v>
      </c>
      <c r="B94" s="53"/>
      <c r="C94" s="53"/>
      <c r="D94" s="53"/>
      <c r="E94" s="56">
        <v>500</v>
      </c>
      <c r="F94" s="99"/>
    </row>
    <row r="95" spans="1:6">
      <c r="A95" s="52" t="s">
        <v>120</v>
      </c>
      <c r="B95" s="53"/>
      <c r="C95" s="53"/>
      <c r="D95" s="53"/>
      <c r="E95" s="56">
        <v>100</v>
      </c>
      <c r="F95" s="99"/>
    </row>
    <row r="96" spans="1:6">
      <c r="A96" s="52"/>
      <c r="B96" s="53"/>
      <c r="C96" s="53"/>
      <c r="D96" s="53"/>
      <c r="E96" s="56"/>
      <c r="F96" s="99"/>
    </row>
    <row r="97" spans="1:6">
      <c r="A97" s="50" t="s">
        <v>121</v>
      </c>
      <c r="B97" s="53"/>
      <c r="C97" s="53"/>
      <c r="D97" s="53"/>
      <c r="E97" s="56"/>
      <c r="F97" s="99"/>
    </row>
    <row r="98" spans="1:6">
      <c r="A98" s="52" t="s">
        <v>122</v>
      </c>
      <c r="B98" s="53"/>
      <c r="C98" s="53"/>
      <c r="D98" s="53"/>
      <c r="E98" s="56">
        <v>300</v>
      </c>
      <c r="F98" s="99"/>
    </row>
    <row r="99" spans="1:6">
      <c r="A99" s="52"/>
      <c r="B99" s="53"/>
      <c r="C99" s="53"/>
      <c r="D99" s="53"/>
      <c r="E99" s="56"/>
      <c r="F99" s="99"/>
    </row>
    <row r="100" spans="1:6">
      <c r="A100" s="52"/>
      <c r="B100" s="53"/>
      <c r="C100" s="53"/>
      <c r="D100" s="53"/>
      <c r="E100" s="56"/>
      <c r="F100" s="99"/>
    </row>
    <row r="101" spans="1:6">
      <c r="A101" s="50" t="s">
        <v>123</v>
      </c>
      <c r="B101" s="53"/>
      <c r="C101" s="53"/>
      <c r="D101" s="53"/>
      <c r="E101" s="56"/>
      <c r="F101" s="99"/>
    </row>
    <row r="102" spans="1:6">
      <c r="A102" s="52" t="s">
        <v>124</v>
      </c>
      <c r="B102" s="53"/>
      <c r="C102" s="53"/>
      <c r="D102" s="53"/>
      <c r="E102" s="56">
        <v>500</v>
      </c>
      <c r="F102" s="99"/>
    </row>
    <row r="103" spans="1:6">
      <c r="A103" s="52" t="s">
        <v>125</v>
      </c>
      <c r="B103" s="53">
        <v>97.64</v>
      </c>
      <c r="C103" s="53">
        <v>97.64</v>
      </c>
      <c r="D103" s="53"/>
      <c r="E103" s="56"/>
      <c r="F103" s="99"/>
    </row>
    <row r="104" spans="1:6">
      <c r="A104" s="52" t="s">
        <v>126</v>
      </c>
      <c r="B104" s="53"/>
      <c r="C104" s="53"/>
      <c r="D104" s="53"/>
      <c r="E104" s="56"/>
      <c r="F104" s="99"/>
    </row>
    <row r="105" spans="1:6">
      <c r="A105" s="52" t="s">
        <v>127</v>
      </c>
      <c r="B105" s="53"/>
      <c r="C105" s="53"/>
      <c r="D105" s="53"/>
      <c r="E105" s="56"/>
      <c r="F105" s="99"/>
    </row>
    <row r="106" spans="1:6">
      <c r="A106" s="52" t="s">
        <v>128</v>
      </c>
      <c r="B106" s="53"/>
      <c r="C106" s="53"/>
      <c r="D106" s="53"/>
      <c r="E106" s="56"/>
      <c r="F106" s="99"/>
    </row>
    <row r="107" spans="1:6">
      <c r="A107" s="52" t="s">
        <v>129</v>
      </c>
      <c r="B107" s="53"/>
      <c r="C107" s="53"/>
      <c r="D107" s="53"/>
      <c r="E107" s="56">
        <v>100</v>
      </c>
      <c r="F107" s="99"/>
    </row>
    <row r="108" spans="1:6">
      <c r="A108" s="52" t="s">
        <v>186</v>
      </c>
      <c r="B108" s="53">
        <v>216.55</v>
      </c>
      <c r="C108" s="53">
        <v>216.55</v>
      </c>
      <c r="D108" s="53"/>
      <c r="E108" s="56"/>
      <c r="F108" s="99"/>
    </row>
    <row r="109" spans="1:6">
      <c r="A109" s="52" t="s">
        <v>130</v>
      </c>
      <c r="B109" s="53"/>
      <c r="C109" s="53"/>
      <c r="D109" s="53"/>
      <c r="E109" s="56"/>
      <c r="F109" s="99"/>
    </row>
    <row r="110" spans="1:6">
      <c r="A110" s="52" t="s">
        <v>15</v>
      </c>
      <c r="B110" s="53">
        <v>528</v>
      </c>
      <c r="C110" s="53">
        <v>440</v>
      </c>
      <c r="D110" s="53">
        <v>88</v>
      </c>
      <c r="E110" s="56"/>
      <c r="F110" s="99"/>
    </row>
    <row r="111" spans="1:6">
      <c r="A111" s="52" t="s">
        <v>131</v>
      </c>
      <c r="B111" s="53"/>
      <c r="C111" s="53"/>
      <c r="D111" s="53"/>
      <c r="E111" s="56"/>
      <c r="F111" s="99"/>
    </row>
    <row r="112" spans="1:6">
      <c r="A112" s="52" t="s">
        <v>132</v>
      </c>
      <c r="B112" s="53"/>
      <c r="C112" s="53"/>
      <c r="D112" s="53"/>
      <c r="E112" s="56">
        <v>550</v>
      </c>
      <c r="F112" s="99"/>
    </row>
    <row r="113" spans="1:6">
      <c r="A113" s="52" t="s">
        <v>133</v>
      </c>
      <c r="B113" s="53"/>
      <c r="C113" s="53"/>
      <c r="D113" s="53"/>
      <c r="E113" s="56">
        <v>50</v>
      </c>
      <c r="F113" s="99"/>
    </row>
    <row r="114" spans="1:6">
      <c r="A114" s="52" t="s">
        <v>134</v>
      </c>
      <c r="B114" s="53"/>
      <c r="C114" s="53"/>
      <c r="D114" s="53"/>
      <c r="E114" s="56">
        <v>150</v>
      </c>
      <c r="F114" s="99"/>
    </row>
    <row r="115" spans="1:6">
      <c r="A115" s="52" t="s">
        <v>135</v>
      </c>
      <c r="B115" s="53"/>
      <c r="C115" s="53"/>
      <c r="D115" s="53"/>
      <c r="E115" s="56">
        <v>1000</v>
      </c>
      <c r="F115" s="99"/>
    </row>
    <row r="116" spans="1:6">
      <c r="A116" s="52" t="s">
        <v>230</v>
      </c>
      <c r="B116" s="53">
        <v>2332.1999999999998</v>
      </c>
      <c r="C116" s="53">
        <v>1943.5</v>
      </c>
      <c r="D116" s="53">
        <v>388.7</v>
      </c>
      <c r="E116" s="56"/>
      <c r="F116" s="99"/>
    </row>
    <row r="117" spans="1:6">
      <c r="A117" s="52" t="s">
        <v>136</v>
      </c>
      <c r="B117" s="53"/>
      <c r="C117" s="53"/>
      <c r="D117" s="53"/>
      <c r="E117" s="56"/>
      <c r="F117" s="99"/>
    </row>
    <row r="118" spans="1:6">
      <c r="A118" s="52" t="s">
        <v>137</v>
      </c>
      <c r="B118" s="53"/>
      <c r="C118" s="53">
        <v>558.72</v>
      </c>
      <c r="D118" s="53"/>
      <c r="E118" s="56">
        <v>600</v>
      </c>
      <c r="F118" s="99"/>
    </row>
    <row r="119" spans="1:6">
      <c r="A119" s="52" t="s">
        <v>138</v>
      </c>
      <c r="B119" s="53"/>
      <c r="C119" s="53"/>
      <c r="D119" s="53"/>
      <c r="E119" s="56">
        <v>250</v>
      </c>
      <c r="F119" s="99"/>
    </row>
    <row r="120" spans="1:6">
      <c r="A120" s="52" t="s">
        <v>139</v>
      </c>
      <c r="B120" s="53">
        <v>558.72</v>
      </c>
      <c r="C120" s="53"/>
      <c r="D120" s="53"/>
      <c r="E120" s="56"/>
      <c r="F120" s="99"/>
    </row>
    <row r="121" spans="1:6">
      <c r="A121" s="52" t="s">
        <v>188</v>
      </c>
      <c r="B121" s="53"/>
      <c r="C121" s="53">
        <v>500</v>
      </c>
      <c r="D121" s="53"/>
      <c r="E121" s="56"/>
      <c r="F121" s="99"/>
    </row>
    <row r="122" spans="1:6">
      <c r="A122" s="52" t="s">
        <v>140</v>
      </c>
      <c r="B122" s="53"/>
      <c r="C122" s="53"/>
      <c r="D122" s="53"/>
      <c r="E122" s="56"/>
      <c r="F122" s="99"/>
    </row>
    <row r="123" spans="1:6">
      <c r="A123" s="52" t="s">
        <v>141</v>
      </c>
      <c r="B123" s="53">
        <v>500</v>
      </c>
      <c r="C123" s="53"/>
      <c r="D123" s="53"/>
      <c r="E123" s="56">
        <v>100</v>
      </c>
      <c r="F123" s="99"/>
    </row>
    <row r="124" spans="1:6">
      <c r="A124" s="52" t="s">
        <v>142</v>
      </c>
      <c r="B124" s="53"/>
      <c r="C124" s="53"/>
      <c r="D124" s="53"/>
      <c r="E124" s="56">
        <v>100</v>
      </c>
      <c r="F124" s="99"/>
    </row>
    <row r="125" spans="1:6">
      <c r="A125" s="52"/>
      <c r="B125" s="53"/>
      <c r="C125" s="53"/>
      <c r="D125" s="53"/>
      <c r="E125" s="60"/>
      <c r="F125" s="99"/>
    </row>
    <row r="126" spans="1:6">
      <c r="A126" s="52" t="s">
        <v>187</v>
      </c>
      <c r="B126" s="53"/>
      <c r="C126" s="53"/>
      <c r="D126" s="53"/>
      <c r="F126" s="99"/>
    </row>
    <row r="127" spans="1:6">
      <c r="B127" s="103">
        <f>SUM(B33:B124)</f>
        <v>14383.619999999997</v>
      </c>
      <c r="C127" s="103">
        <f>SUM(C33:C124)</f>
        <v>13654.229999999998</v>
      </c>
      <c r="D127" s="103">
        <f>SUM(D32:D124)</f>
        <v>729.39</v>
      </c>
      <c r="E127" s="103">
        <f t="shared" ref="E127" si="0">SUM(E33:E125)</f>
        <v>36245</v>
      </c>
    </row>
    <row r="128" spans="1:6">
      <c r="B128" s="53"/>
    </row>
    <row r="129" spans="2:2">
      <c r="B129" s="10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6424-0901-4DD6-845C-B3D770CDB429}">
  <dimension ref="A1:H129"/>
  <sheetViews>
    <sheetView workbookViewId="0">
      <selection activeCell="J15" sqref="J15"/>
    </sheetView>
  </sheetViews>
  <sheetFormatPr defaultRowHeight="15"/>
  <cols>
    <col min="1" max="1" width="25.7109375" customWidth="1"/>
    <col min="2" max="2" width="10.42578125" customWidth="1"/>
    <col min="3" max="3" width="10.140625" customWidth="1"/>
    <col min="5" max="5" width="10.28515625" customWidth="1"/>
    <col min="6" max="6" width="1.7109375" customWidth="1"/>
    <col min="8" max="8" width="10.42578125" customWidth="1"/>
  </cols>
  <sheetData>
    <row r="1" spans="1:8" ht="15.75" thickBot="1">
      <c r="A1" s="49" t="s">
        <v>233</v>
      </c>
      <c r="B1" s="50"/>
      <c r="C1" s="50"/>
      <c r="D1" s="50"/>
    </row>
    <row r="2" spans="1:8">
      <c r="A2" s="51" t="s">
        <v>143</v>
      </c>
      <c r="B2" s="53"/>
      <c r="C2" s="53"/>
      <c r="D2" s="53"/>
      <c r="E2" s="100" t="s">
        <v>168</v>
      </c>
      <c r="F2" s="99"/>
      <c r="G2" s="61" t="s">
        <v>234</v>
      </c>
      <c r="H2" s="62"/>
    </row>
    <row r="3" spans="1:8">
      <c r="A3" s="52" t="s">
        <v>144</v>
      </c>
      <c r="B3" s="53"/>
      <c r="C3" s="53"/>
      <c r="D3" s="53"/>
      <c r="E3" s="56">
        <v>520</v>
      </c>
      <c r="F3" s="99"/>
      <c r="G3" s="63"/>
      <c r="H3" s="64"/>
    </row>
    <row r="4" spans="1:8">
      <c r="A4" s="52" t="s">
        <v>145</v>
      </c>
      <c r="B4" s="53"/>
      <c r="C4" s="53"/>
      <c r="D4" s="53"/>
      <c r="E4" s="56"/>
      <c r="F4" s="99"/>
      <c r="G4" s="65" t="s">
        <v>169</v>
      </c>
      <c r="H4" s="66">
        <v>25829.08</v>
      </c>
    </row>
    <row r="5" spans="1:8" ht="15.75" thickBot="1">
      <c r="A5" s="52" t="s">
        <v>146</v>
      </c>
      <c r="B5" s="53"/>
      <c r="C5" s="53"/>
      <c r="D5" s="53"/>
      <c r="E5" s="56"/>
      <c r="F5" s="99"/>
      <c r="G5" s="67" t="s">
        <v>170</v>
      </c>
      <c r="H5" s="68">
        <f>SUM(H38+H50)</f>
        <v>4755.4800000000005</v>
      </c>
    </row>
    <row r="6" spans="1:8" ht="15.75" thickBot="1">
      <c r="A6" s="52" t="s">
        <v>147</v>
      </c>
      <c r="B6" s="53"/>
      <c r="C6" s="53"/>
      <c r="D6" s="53"/>
      <c r="E6" s="56">
        <v>340</v>
      </c>
      <c r="F6" s="99"/>
      <c r="G6" s="69" t="s">
        <v>171</v>
      </c>
      <c r="H6" s="70"/>
    </row>
    <row r="7" spans="1:8">
      <c r="A7" s="52" t="s">
        <v>148</v>
      </c>
      <c r="B7" s="53">
        <v>0.08</v>
      </c>
      <c r="C7" s="53"/>
      <c r="D7" s="53"/>
      <c r="E7" s="56">
        <v>5</v>
      </c>
      <c r="F7" s="99"/>
      <c r="G7" s="71"/>
      <c r="H7" s="66">
        <f>SUM(H4-H5)+H6</f>
        <v>21073.600000000002</v>
      </c>
    </row>
    <row r="8" spans="1:8">
      <c r="A8" s="52" t="s">
        <v>198</v>
      </c>
      <c r="B8" s="53">
        <v>120</v>
      </c>
      <c r="C8" s="53"/>
      <c r="D8" s="53"/>
      <c r="E8" s="56"/>
      <c r="F8" s="99"/>
      <c r="G8" s="72"/>
      <c r="H8" s="73"/>
    </row>
    <row r="9" spans="1:8">
      <c r="A9" s="52" t="s">
        <v>150</v>
      </c>
      <c r="B9" s="53"/>
      <c r="C9" s="53"/>
      <c r="D9" s="53"/>
      <c r="E9" s="56"/>
      <c r="F9" s="99"/>
      <c r="G9" s="65" t="s">
        <v>172</v>
      </c>
      <c r="H9" s="66">
        <v>2211.9499999999998</v>
      </c>
    </row>
    <row r="10" spans="1:8">
      <c r="A10" s="52" t="s">
        <v>15</v>
      </c>
      <c r="B10" s="53">
        <v>1200</v>
      </c>
      <c r="C10" s="53"/>
      <c r="D10" s="53"/>
      <c r="E10" s="56"/>
      <c r="F10" s="99"/>
      <c r="G10" s="65"/>
      <c r="H10" s="66"/>
    </row>
    <row r="11" spans="1:8">
      <c r="A11" s="52" t="s">
        <v>34</v>
      </c>
      <c r="B11" s="53"/>
      <c r="C11" s="53"/>
      <c r="D11" s="53"/>
      <c r="E11" s="56"/>
      <c r="F11" s="99"/>
      <c r="G11" s="65" t="s">
        <v>173</v>
      </c>
      <c r="H11" s="66">
        <v>78641.66</v>
      </c>
    </row>
    <row r="12" spans="1:8">
      <c r="A12" s="52" t="s">
        <v>151</v>
      </c>
      <c r="B12" s="53"/>
      <c r="C12" s="53"/>
      <c r="D12" s="53"/>
      <c r="E12" s="56"/>
      <c r="F12" s="99"/>
      <c r="G12" s="65" t="s">
        <v>174</v>
      </c>
      <c r="H12" s="66"/>
    </row>
    <row r="13" spans="1:8">
      <c r="A13" s="52" t="s">
        <v>152</v>
      </c>
      <c r="B13" s="53"/>
      <c r="C13" s="53"/>
      <c r="D13" s="53"/>
      <c r="E13" s="56"/>
      <c r="F13" s="99"/>
      <c r="G13" s="74"/>
      <c r="H13" s="66"/>
    </row>
    <row r="14" spans="1:8">
      <c r="A14" s="52" t="s">
        <v>153</v>
      </c>
      <c r="B14" s="53">
        <v>1139.49</v>
      </c>
      <c r="C14" s="53"/>
      <c r="D14" s="53"/>
      <c r="E14" s="56">
        <v>1500</v>
      </c>
      <c r="F14" s="99"/>
      <c r="G14" s="63"/>
      <c r="H14" s="66"/>
    </row>
    <row r="15" spans="1:8">
      <c r="A15" s="52" t="s">
        <v>154</v>
      </c>
      <c r="B15" s="53"/>
      <c r="C15" s="53"/>
      <c r="D15" s="53"/>
      <c r="E15" s="56"/>
      <c r="F15" s="99"/>
      <c r="G15" s="75" t="s">
        <v>175</v>
      </c>
      <c r="H15" s="76">
        <f>SUM(H7+H9+H11)</f>
        <v>101927.21</v>
      </c>
    </row>
    <row r="16" spans="1:8">
      <c r="A16" s="52" t="s">
        <v>155</v>
      </c>
      <c r="B16" s="53"/>
      <c r="C16" s="53"/>
      <c r="D16" s="53"/>
      <c r="E16" s="56"/>
      <c r="F16" s="99"/>
      <c r="G16" s="77"/>
      <c r="H16" s="77"/>
    </row>
    <row r="17" spans="1:8">
      <c r="A17" s="52" t="s">
        <v>156</v>
      </c>
      <c r="B17" s="53"/>
      <c r="C17" s="53"/>
      <c r="D17" s="53"/>
      <c r="E17" s="56"/>
      <c r="F17" s="99"/>
      <c r="G17" s="78"/>
      <c r="H17" s="78"/>
    </row>
    <row r="18" spans="1:8">
      <c r="A18" s="52" t="s">
        <v>157</v>
      </c>
      <c r="B18" s="53"/>
      <c r="C18" s="53"/>
      <c r="D18" s="53"/>
      <c r="E18" s="56"/>
      <c r="F18" s="99"/>
      <c r="G18" s="79" t="s">
        <v>176</v>
      </c>
      <c r="H18" s="80">
        <v>94238.76</v>
      </c>
    </row>
    <row r="19" spans="1:8">
      <c r="A19" s="52" t="s">
        <v>184</v>
      </c>
      <c r="B19" s="53"/>
      <c r="C19" s="53"/>
      <c r="D19" s="53"/>
      <c r="E19" s="56"/>
      <c r="F19" s="99"/>
      <c r="G19" s="79"/>
      <c r="H19" s="80"/>
    </row>
    <row r="20" spans="1:8">
      <c r="A20" s="52" t="s">
        <v>46</v>
      </c>
      <c r="B20" s="53">
        <v>1000</v>
      </c>
      <c r="C20" s="53"/>
      <c r="D20" s="53"/>
      <c r="E20" s="56"/>
      <c r="F20" s="99"/>
      <c r="G20" s="79"/>
      <c r="H20" s="80"/>
    </row>
    <row r="21" spans="1:8">
      <c r="A21" s="52" t="s">
        <v>158</v>
      </c>
      <c r="B21" s="53">
        <v>490</v>
      </c>
      <c r="C21" s="53"/>
      <c r="D21" s="53"/>
      <c r="E21" s="56">
        <v>720</v>
      </c>
      <c r="F21" s="99"/>
    </row>
    <row r="22" spans="1:8">
      <c r="A22" s="54" t="s">
        <v>159</v>
      </c>
      <c r="B22" s="55">
        <f>SUM(B5:B21)</f>
        <v>3949.5699999999997</v>
      </c>
      <c r="C22" s="53"/>
      <c r="D22" s="53"/>
      <c r="E22" s="57">
        <f>SUM(E3:E21)</f>
        <v>3085</v>
      </c>
      <c r="F22" s="99"/>
      <c r="G22" s="81" t="s">
        <v>177</v>
      </c>
      <c r="H22" s="82"/>
    </row>
    <row r="23" spans="1:8">
      <c r="A23" s="54" t="s">
        <v>160</v>
      </c>
      <c r="B23" s="101"/>
      <c r="C23" s="53"/>
      <c r="D23" s="53"/>
      <c r="E23" s="56"/>
      <c r="F23" s="99"/>
      <c r="G23" s="81" t="s">
        <v>165</v>
      </c>
      <c r="H23" s="82">
        <f>SUM(B28)</f>
        <v>22072.07</v>
      </c>
    </row>
    <row r="24" spans="1:8">
      <c r="A24" s="52" t="s">
        <v>161</v>
      </c>
      <c r="B24" s="53">
        <v>18122.5</v>
      </c>
      <c r="C24" s="53"/>
      <c r="D24" s="53"/>
      <c r="E24" s="102"/>
      <c r="F24" s="99"/>
      <c r="G24" s="83" t="s">
        <v>178</v>
      </c>
      <c r="H24" s="84"/>
    </row>
    <row r="25" spans="1:8">
      <c r="A25" s="52" t="s">
        <v>162</v>
      </c>
      <c r="B25" s="53"/>
      <c r="C25" s="53"/>
      <c r="D25" s="53"/>
      <c r="E25" s="58"/>
      <c r="F25" s="99"/>
      <c r="G25" s="85"/>
      <c r="H25" s="86">
        <f>SUM(H23:H24)</f>
        <v>22072.07</v>
      </c>
    </row>
    <row r="26" spans="1:8">
      <c r="A26" s="52" t="s">
        <v>163</v>
      </c>
      <c r="B26" s="53"/>
      <c r="C26" s="53"/>
      <c r="D26" s="53"/>
      <c r="E26" s="58"/>
      <c r="F26" s="99"/>
      <c r="G26" s="87" t="s">
        <v>179</v>
      </c>
      <c r="H26" s="87"/>
    </row>
    <row r="27" spans="1:8">
      <c r="A27" s="52" t="s">
        <v>164</v>
      </c>
      <c r="B27" s="53"/>
      <c r="C27" s="53"/>
      <c r="D27" s="53"/>
      <c r="E27" s="58"/>
      <c r="F27" s="99"/>
      <c r="G27" s="87" t="s">
        <v>180</v>
      </c>
      <c r="H27" s="88">
        <f>SUM(B127)</f>
        <v>14383.619999999997</v>
      </c>
    </row>
    <row r="28" spans="1:8">
      <c r="A28" s="54" t="s">
        <v>165</v>
      </c>
      <c r="B28" s="55">
        <f>SUM(B22:B26)</f>
        <v>22072.07</v>
      </c>
      <c r="C28" s="53"/>
      <c r="D28" s="53"/>
      <c r="E28" s="58"/>
      <c r="F28" s="99"/>
      <c r="G28" s="83" t="s">
        <v>178</v>
      </c>
      <c r="H28" s="84"/>
    </row>
    <row r="29" spans="1:8">
      <c r="E29" s="58"/>
      <c r="F29" s="99"/>
      <c r="G29" s="85"/>
      <c r="H29" s="86">
        <f>SUM(H27)-H28</f>
        <v>14383.619999999997</v>
      </c>
    </row>
    <row r="30" spans="1:8">
      <c r="A30" s="52"/>
      <c r="B30" s="53"/>
      <c r="C30" s="53"/>
      <c r="D30" s="53"/>
      <c r="E30" s="58"/>
      <c r="F30" s="99"/>
    </row>
    <row r="31" spans="1:8">
      <c r="A31" s="51" t="s">
        <v>166</v>
      </c>
      <c r="B31" s="53"/>
      <c r="C31" s="53"/>
      <c r="D31" s="53"/>
      <c r="E31" s="59"/>
      <c r="F31" s="99"/>
      <c r="G31" s="89" t="s">
        <v>181</v>
      </c>
      <c r="H31" s="90">
        <f>SUM(H18+H25-H29)</f>
        <v>101927.20999999999</v>
      </c>
    </row>
    <row r="32" spans="1:8">
      <c r="A32" s="50" t="s">
        <v>66</v>
      </c>
      <c r="B32" s="52"/>
      <c r="C32" s="52"/>
      <c r="D32" s="52"/>
      <c r="E32" s="59"/>
      <c r="F32" s="99"/>
      <c r="H32" s="91" t="s">
        <v>182</v>
      </c>
    </row>
    <row r="33" spans="1:8">
      <c r="A33" s="52" t="s">
        <v>67</v>
      </c>
      <c r="B33" s="53">
        <v>154.80000000000001</v>
      </c>
      <c r="C33" s="53">
        <v>154.80000000000001</v>
      </c>
      <c r="D33" s="53"/>
      <c r="E33" s="56">
        <v>750</v>
      </c>
      <c r="F33" s="99"/>
    </row>
    <row r="34" spans="1:8">
      <c r="A34" s="52" t="s">
        <v>68</v>
      </c>
      <c r="B34" s="53">
        <v>4247.7700000000004</v>
      </c>
      <c r="C34" s="53">
        <v>4247.7700000000004</v>
      </c>
      <c r="D34" s="53"/>
      <c r="E34" s="56">
        <v>13000</v>
      </c>
      <c r="F34" s="99"/>
      <c r="G34" s="92" t="s">
        <v>191</v>
      </c>
      <c r="H34" s="93"/>
    </row>
    <row r="35" spans="1:8">
      <c r="A35" s="52" t="s">
        <v>69</v>
      </c>
      <c r="B35" s="53">
        <v>80</v>
      </c>
      <c r="C35" s="53">
        <v>80</v>
      </c>
      <c r="D35" s="53"/>
      <c r="E35" s="56">
        <v>240</v>
      </c>
      <c r="F35" s="99"/>
      <c r="G35" s="92">
        <v>2073</v>
      </c>
      <c r="H35" s="94">
        <v>27</v>
      </c>
    </row>
    <row r="36" spans="1:8">
      <c r="A36" s="52" t="s">
        <v>70</v>
      </c>
      <c r="B36" s="53"/>
      <c r="C36" s="53"/>
      <c r="D36" s="53"/>
      <c r="E36" s="56">
        <v>150</v>
      </c>
      <c r="F36" s="99"/>
      <c r="G36" s="92">
        <v>2094</v>
      </c>
      <c r="H36" s="94">
        <v>140.63</v>
      </c>
    </row>
    <row r="37" spans="1:8">
      <c r="A37" s="52"/>
      <c r="B37" s="53"/>
      <c r="C37" s="53"/>
      <c r="D37" s="53"/>
      <c r="E37" s="56"/>
      <c r="F37" s="99"/>
      <c r="G37" s="92">
        <v>2099</v>
      </c>
      <c r="H37" s="94">
        <v>48</v>
      </c>
    </row>
    <row r="38" spans="1:8">
      <c r="A38" s="50" t="s">
        <v>71</v>
      </c>
      <c r="B38" s="53"/>
      <c r="C38" s="53"/>
      <c r="D38" s="53"/>
      <c r="E38" s="56"/>
      <c r="F38" s="99"/>
      <c r="G38" s="92"/>
      <c r="H38" s="104">
        <f>SUM(H35:H37)</f>
        <v>215.63</v>
      </c>
    </row>
    <row r="39" spans="1:8">
      <c r="A39" s="52" t="s">
        <v>72</v>
      </c>
      <c r="B39" s="53">
        <v>79.650000000000006</v>
      </c>
      <c r="C39" s="53">
        <v>79.650000000000006</v>
      </c>
      <c r="D39" s="53"/>
      <c r="E39" s="56">
        <v>450</v>
      </c>
      <c r="F39" s="99"/>
      <c r="G39" s="125"/>
      <c r="H39" s="94"/>
    </row>
    <row r="40" spans="1:8">
      <c r="A40" s="52" t="s">
        <v>73</v>
      </c>
      <c r="B40" s="53">
        <v>88.52</v>
      </c>
      <c r="C40" s="53">
        <v>74.52</v>
      </c>
      <c r="D40" s="53">
        <v>14</v>
      </c>
      <c r="E40" s="56">
        <v>300</v>
      </c>
      <c r="F40" s="99"/>
      <c r="G40" s="92"/>
      <c r="H40" s="94"/>
    </row>
    <row r="41" spans="1:8">
      <c r="A41" s="52"/>
      <c r="B41" s="53"/>
      <c r="C41" s="53"/>
      <c r="D41" s="53"/>
      <c r="E41" s="56"/>
      <c r="F41" s="99"/>
      <c r="G41" s="92" t="s">
        <v>224</v>
      </c>
      <c r="H41" s="106"/>
    </row>
    <row r="42" spans="1:8">
      <c r="A42" s="50" t="s">
        <v>74</v>
      </c>
      <c r="B42" s="53"/>
      <c r="C42" s="53"/>
      <c r="D42" s="53"/>
      <c r="E42" s="56"/>
      <c r="F42" s="99"/>
      <c r="G42" s="130">
        <v>2108</v>
      </c>
      <c r="H42" s="132">
        <v>4.5199999999999996</v>
      </c>
    </row>
    <row r="43" spans="1:8">
      <c r="A43" s="52" t="s">
        <v>75</v>
      </c>
      <c r="B43" s="53">
        <v>150</v>
      </c>
      <c r="C43" s="53">
        <v>150</v>
      </c>
      <c r="D43" s="53"/>
      <c r="E43" s="56">
        <v>175</v>
      </c>
      <c r="F43" s="99"/>
      <c r="G43" s="131">
        <v>2109</v>
      </c>
      <c r="H43" s="132">
        <v>24.75</v>
      </c>
    </row>
    <row r="44" spans="1:8">
      <c r="A44" s="52" t="s">
        <v>76</v>
      </c>
      <c r="B44" s="53"/>
      <c r="C44" s="53"/>
      <c r="D44" s="53"/>
      <c r="E44" s="56">
        <v>260</v>
      </c>
      <c r="F44" s="99"/>
      <c r="G44" s="131">
        <v>2110</v>
      </c>
      <c r="H44" s="132">
        <v>161.26</v>
      </c>
    </row>
    <row r="45" spans="1:8">
      <c r="A45" s="52"/>
      <c r="B45" s="53"/>
      <c r="C45" s="53"/>
      <c r="D45" s="53"/>
      <c r="E45" s="56"/>
      <c r="F45" s="99"/>
      <c r="G45" s="130">
        <v>2111</v>
      </c>
      <c r="H45" s="132">
        <v>1129.48</v>
      </c>
    </row>
    <row r="46" spans="1:8">
      <c r="A46" s="50" t="s">
        <v>77</v>
      </c>
      <c r="B46" s="53"/>
      <c r="C46" s="53"/>
      <c r="D46" s="53"/>
      <c r="E46" s="56"/>
      <c r="F46" s="99"/>
      <c r="G46" s="131">
        <v>2112</v>
      </c>
      <c r="H46" s="132">
        <v>14.39</v>
      </c>
    </row>
    <row r="47" spans="1:8">
      <c r="A47" s="52" t="s">
        <v>78</v>
      </c>
      <c r="B47" s="53">
        <v>272.89999999999998</v>
      </c>
      <c r="C47" s="53">
        <v>272.89999999999998</v>
      </c>
      <c r="D47" s="53"/>
      <c r="E47" s="56">
        <v>1500</v>
      </c>
      <c r="F47" s="99"/>
      <c r="G47" s="131">
        <v>2113</v>
      </c>
      <c r="H47" s="132">
        <v>750</v>
      </c>
    </row>
    <row r="48" spans="1:8">
      <c r="A48" s="52" t="s">
        <v>79</v>
      </c>
      <c r="B48" s="53">
        <v>482.97</v>
      </c>
      <c r="C48" s="53">
        <v>482.97</v>
      </c>
      <c r="D48" s="53"/>
      <c r="E48" s="56">
        <v>600</v>
      </c>
      <c r="F48" s="99"/>
      <c r="G48" s="131">
        <v>2114</v>
      </c>
      <c r="H48" s="132">
        <v>2332.1999999999998</v>
      </c>
    </row>
    <row r="49" spans="1:8">
      <c r="A49" s="52" t="s">
        <v>80</v>
      </c>
      <c r="B49" s="53"/>
      <c r="C49" s="53"/>
      <c r="D49" s="53"/>
      <c r="E49" s="56">
        <v>500</v>
      </c>
      <c r="F49" s="99"/>
      <c r="G49" s="131">
        <v>2115</v>
      </c>
      <c r="H49" s="92">
        <v>123.25</v>
      </c>
    </row>
    <row r="50" spans="1:8">
      <c r="A50" s="52" t="s">
        <v>81</v>
      </c>
      <c r="B50" s="53">
        <v>62.5</v>
      </c>
      <c r="C50" s="53">
        <v>62.5</v>
      </c>
      <c r="D50" s="53"/>
      <c r="E50" s="56">
        <v>180</v>
      </c>
      <c r="F50" s="99"/>
      <c r="G50" s="129"/>
      <c r="H50" s="133">
        <f>SUM(H42:H49)</f>
        <v>4539.8500000000004</v>
      </c>
    </row>
    <row r="51" spans="1:8">
      <c r="A51" s="52" t="s">
        <v>82</v>
      </c>
      <c r="B51" s="53"/>
      <c r="C51" s="53"/>
      <c r="D51" s="53"/>
      <c r="E51" s="56"/>
      <c r="F51" s="99"/>
    </row>
    <row r="52" spans="1:8">
      <c r="A52" s="52" t="s">
        <v>83</v>
      </c>
      <c r="B52" s="53"/>
      <c r="C52" s="53"/>
      <c r="D52" s="53"/>
      <c r="E52" s="56">
        <v>140</v>
      </c>
      <c r="F52" s="99"/>
      <c r="G52" s="92"/>
      <c r="H52" s="95"/>
    </row>
    <row r="53" spans="1:8">
      <c r="A53" s="52" t="s">
        <v>84</v>
      </c>
      <c r="B53" s="53"/>
      <c r="C53" s="53"/>
      <c r="D53" s="53"/>
      <c r="E53" s="56"/>
      <c r="F53" s="99"/>
      <c r="H53" s="105"/>
    </row>
    <row r="54" spans="1:8">
      <c r="A54" s="52"/>
      <c r="B54" s="53"/>
      <c r="C54" s="53"/>
      <c r="D54" s="53"/>
      <c r="E54" s="56"/>
      <c r="F54" s="99"/>
    </row>
    <row r="55" spans="1:8">
      <c r="A55" s="50" t="s">
        <v>85</v>
      </c>
      <c r="B55" s="53"/>
      <c r="C55" s="53"/>
      <c r="D55" s="53"/>
      <c r="E55" s="56"/>
      <c r="F55" s="99"/>
    </row>
    <row r="56" spans="1:8">
      <c r="A56" s="52" t="s">
        <v>86</v>
      </c>
      <c r="B56" s="53">
        <v>549.38</v>
      </c>
      <c r="C56" s="53">
        <v>486</v>
      </c>
      <c r="D56" s="53">
        <v>63.38</v>
      </c>
      <c r="E56" s="56">
        <v>500</v>
      </c>
      <c r="F56" s="99"/>
    </row>
    <row r="57" spans="1:8">
      <c r="A57" s="52" t="s">
        <v>87</v>
      </c>
      <c r="B57" s="53"/>
      <c r="C57" s="53"/>
      <c r="D57" s="53"/>
      <c r="E57" s="56">
        <v>10</v>
      </c>
      <c r="F57" s="99"/>
    </row>
    <row r="58" spans="1:8">
      <c r="A58" s="52" t="s">
        <v>88</v>
      </c>
      <c r="B58" s="53"/>
      <c r="C58" s="53"/>
      <c r="D58" s="53"/>
      <c r="E58" s="56">
        <v>180</v>
      </c>
      <c r="F58" s="99"/>
    </row>
    <row r="59" spans="1:8">
      <c r="A59" s="52" t="s">
        <v>89</v>
      </c>
      <c r="B59" s="53">
        <v>40</v>
      </c>
      <c r="C59" s="53">
        <v>40</v>
      </c>
      <c r="D59" s="53"/>
      <c r="E59" s="56">
        <v>50</v>
      </c>
      <c r="F59" s="99"/>
    </row>
    <row r="60" spans="1:8">
      <c r="A60" s="52"/>
      <c r="B60" s="53"/>
      <c r="C60" s="53"/>
      <c r="D60" s="53"/>
      <c r="E60" s="56"/>
      <c r="F60" s="99"/>
    </row>
    <row r="61" spans="1:8">
      <c r="A61" s="50" t="s">
        <v>90</v>
      </c>
      <c r="B61" s="53"/>
      <c r="C61" s="53"/>
      <c r="D61" s="53"/>
      <c r="E61" s="56"/>
      <c r="F61" s="99"/>
    </row>
    <row r="62" spans="1:8">
      <c r="A62" s="52" t="s">
        <v>91</v>
      </c>
      <c r="B62" s="53"/>
      <c r="C62" s="53"/>
      <c r="D62" s="53"/>
      <c r="E62" s="56">
        <v>350</v>
      </c>
      <c r="F62" s="99"/>
    </row>
    <row r="63" spans="1:8">
      <c r="A63" s="52" t="s">
        <v>92</v>
      </c>
      <c r="B63" s="53"/>
      <c r="C63" s="53"/>
      <c r="D63" s="53"/>
      <c r="E63" s="56">
        <v>350</v>
      </c>
      <c r="F63" s="99"/>
    </row>
    <row r="64" spans="1:8">
      <c r="A64" s="52" t="s">
        <v>93</v>
      </c>
      <c r="B64" s="53"/>
      <c r="C64" s="53"/>
      <c r="D64" s="53"/>
      <c r="E64" s="56">
        <v>350</v>
      </c>
      <c r="F64" s="99"/>
    </row>
    <row r="65" spans="1:6">
      <c r="A65" s="52" t="s">
        <v>94</v>
      </c>
      <c r="B65" s="53"/>
      <c r="C65" s="53"/>
      <c r="D65" s="53"/>
      <c r="E65" s="56">
        <v>350</v>
      </c>
      <c r="F65" s="99"/>
    </row>
    <row r="66" spans="1:6">
      <c r="A66" s="52" t="s">
        <v>95</v>
      </c>
      <c r="B66" s="53"/>
      <c r="C66" s="53"/>
      <c r="D66" s="53"/>
      <c r="E66" s="56">
        <v>350</v>
      </c>
      <c r="F66" s="99"/>
    </row>
    <row r="67" spans="1:6">
      <c r="A67" s="52" t="s">
        <v>96</v>
      </c>
      <c r="B67" s="53"/>
      <c r="C67" s="53"/>
      <c r="D67" s="53"/>
      <c r="E67" s="56">
        <v>350</v>
      </c>
      <c r="F67" s="99"/>
    </row>
    <row r="68" spans="1:6">
      <c r="A68" s="52" t="s">
        <v>97</v>
      </c>
      <c r="B68" s="53"/>
      <c r="C68" s="53"/>
      <c r="D68" s="53"/>
      <c r="E68" s="56">
        <v>350</v>
      </c>
      <c r="F68" s="99"/>
    </row>
    <row r="69" spans="1:6">
      <c r="A69" s="52" t="s">
        <v>98</v>
      </c>
      <c r="B69" s="53"/>
      <c r="C69" s="53"/>
      <c r="D69" s="53"/>
      <c r="E69" s="56">
        <v>30</v>
      </c>
      <c r="F69" s="99"/>
    </row>
    <row r="70" spans="1:6">
      <c r="A70" s="52" t="s">
        <v>185</v>
      </c>
      <c r="B70" s="53"/>
      <c r="C70" s="53"/>
      <c r="D70" s="53"/>
      <c r="E70" s="56">
        <v>200</v>
      </c>
      <c r="F70" s="99"/>
    </row>
    <row r="71" spans="1:6">
      <c r="A71" s="52" t="s">
        <v>99</v>
      </c>
      <c r="B71" s="53"/>
      <c r="C71" s="53"/>
      <c r="D71" s="53"/>
      <c r="E71" s="56">
        <v>850</v>
      </c>
      <c r="F71" s="99"/>
    </row>
    <row r="72" spans="1:6">
      <c r="A72" s="52" t="s">
        <v>100</v>
      </c>
      <c r="B72" s="53"/>
      <c r="C72" s="53"/>
      <c r="D72" s="53"/>
      <c r="E72" s="56">
        <v>350</v>
      </c>
      <c r="F72" s="99"/>
    </row>
    <row r="73" spans="1:6">
      <c r="A73" s="52" t="s">
        <v>101</v>
      </c>
      <c r="B73" s="53">
        <v>123.25</v>
      </c>
      <c r="C73" s="53">
        <v>123.25</v>
      </c>
      <c r="D73" s="53"/>
      <c r="E73" s="56">
        <v>120</v>
      </c>
      <c r="F73" s="99"/>
    </row>
    <row r="74" spans="1:6">
      <c r="A74" s="52" t="s">
        <v>102</v>
      </c>
      <c r="B74" s="53"/>
      <c r="C74" s="53"/>
      <c r="D74" s="53"/>
      <c r="E74" s="56">
        <v>150</v>
      </c>
      <c r="F74" s="99"/>
    </row>
    <row r="75" spans="1:6">
      <c r="A75" s="52"/>
      <c r="B75" s="53"/>
      <c r="C75" s="53"/>
      <c r="D75" s="53"/>
      <c r="E75" s="56"/>
      <c r="F75" s="99"/>
    </row>
    <row r="76" spans="1:6">
      <c r="A76" s="50" t="s">
        <v>103</v>
      </c>
      <c r="B76" s="53"/>
      <c r="C76" s="53"/>
      <c r="D76" s="53"/>
      <c r="E76" s="56"/>
      <c r="F76" s="99"/>
    </row>
    <row r="77" spans="1:6">
      <c r="A77" s="52" t="s">
        <v>104</v>
      </c>
      <c r="B77" s="53"/>
      <c r="C77" s="53"/>
      <c r="D77" s="53"/>
      <c r="E77" s="56">
        <v>350</v>
      </c>
      <c r="F77" s="99"/>
    </row>
    <row r="78" spans="1:6">
      <c r="A78" s="52" t="s">
        <v>105</v>
      </c>
      <c r="B78" s="53">
        <v>161.26</v>
      </c>
      <c r="C78" s="53">
        <v>134.38</v>
      </c>
      <c r="D78" s="53">
        <v>26.88</v>
      </c>
      <c r="E78" s="56">
        <v>175</v>
      </c>
      <c r="F78" s="99"/>
    </row>
    <row r="79" spans="1:6">
      <c r="A79" s="52" t="s">
        <v>106</v>
      </c>
      <c r="B79" s="53">
        <v>151.19999999999999</v>
      </c>
      <c r="C79" s="53">
        <v>126</v>
      </c>
      <c r="D79" s="53">
        <v>25.2</v>
      </c>
      <c r="E79" s="56">
        <v>180</v>
      </c>
      <c r="F79" s="99"/>
    </row>
    <row r="80" spans="1:6">
      <c r="A80" s="52" t="s">
        <v>107</v>
      </c>
      <c r="B80" s="53">
        <v>57.56</v>
      </c>
      <c r="C80" s="53">
        <v>47.96</v>
      </c>
      <c r="D80" s="53">
        <v>9.6</v>
      </c>
      <c r="E80" s="56">
        <v>175</v>
      </c>
      <c r="F80" s="99"/>
    </row>
    <row r="81" spans="1:6">
      <c r="A81" s="52" t="s">
        <v>108</v>
      </c>
      <c r="B81" s="53"/>
      <c r="C81" s="53"/>
      <c r="D81" s="53"/>
      <c r="E81" s="56">
        <v>500</v>
      </c>
      <c r="F81" s="99"/>
    </row>
    <row r="82" spans="1:6">
      <c r="A82" s="52" t="s">
        <v>109</v>
      </c>
      <c r="B82" s="53"/>
      <c r="C82" s="53"/>
      <c r="D82" s="53"/>
      <c r="E82" s="56"/>
      <c r="F82" s="99"/>
    </row>
    <row r="83" spans="1:6">
      <c r="A83" s="52" t="s">
        <v>110</v>
      </c>
      <c r="B83" s="53"/>
      <c r="C83" s="53"/>
      <c r="D83" s="53"/>
      <c r="E83" s="56">
        <v>80</v>
      </c>
      <c r="F83" s="99"/>
    </row>
    <row r="84" spans="1:6">
      <c r="A84" s="52"/>
      <c r="B84" s="53"/>
      <c r="C84" s="53"/>
      <c r="D84" s="53"/>
      <c r="E84" s="56"/>
      <c r="F84" s="99"/>
    </row>
    <row r="85" spans="1:6">
      <c r="A85" s="50" t="s">
        <v>111</v>
      </c>
      <c r="B85" s="53"/>
      <c r="C85" s="53"/>
      <c r="D85" s="53"/>
      <c r="E85" s="56"/>
      <c r="F85" s="99"/>
    </row>
    <row r="86" spans="1:6">
      <c r="A86" s="52" t="s">
        <v>112</v>
      </c>
      <c r="B86" s="53">
        <v>487.2</v>
      </c>
      <c r="C86" s="53">
        <v>406</v>
      </c>
      <c r="D86" s="53">
        <v>81.2</v>
      </c>
      <c r="E86" s="56">
        <v>500</v>
      </c>
      <c r="F86" s="99"/>
    </row>
    <row r="87" spans="1:6">
      <c r="A87" s="52" t="s">
        <v>113</v>
      </c>
      <c r="B87" s="53"/>
      <c r="C87" s="53"/>
      <c r="D87" s="53"/>
      <c r="E87" s="56">
        <v>350</v>
      </c>
      <c r="F87" s="99"/>
    </row>
    <row r="88" spans="1:6">
      <c r="A88" s="52" t="s">
        <v>114</v>
      </c>
      <c r="B88" s="53">
        <v>2625</v>
      </c>
      <c r="C88" s="53">
        <v>2625</v>
      </c>
      <c r="D88" s="53"/>
      <c r="E88" s="56">
        <v>4500</v>
      </c>
      <c r="F88" s="99"/>
    </row>
    <row r="89" spans="1:6">
      <c r="A89" s="52" t="s">
        <v>115</v>
      </c>
      <c r="B89" s="53"/>
      <c r="C89" s="53"/>
      <c r="D89" s="53"/>
      <c r="E89" s="56">
        <v>200</v>
      </c>
      <c r="F89" s="99"/>
    </row>
    <row r="90" spans="1:6">
      <c r="A90" s="52" t="s">
        <v>116</v>
      </c>
      <c r="B90" s="53"/>
      <c r="C90" s="53"/>
      <c r="D90" s="53"/>
      <c r="E90" s="56">
        <v>300</v>
      </c>
      <c r="F90" s="99"/>
    </row>
    <row r="91" spans="1:6">
      <c r="A91" s="52" t="s">
        <v>189</v>
      </c>
      <c r="B91" s="53">
        <v>141.99</v>
      </c>
      <c r="C91" s="53">
        <v>141.99</v>
      </c>
      <c r="D91" s="53"/>
      <c r="E91" s="56">
        <v>500</v>
      </c>
      <c r="F91" s="99"/>
    </row>
    <row r="92" spans="1:6">
      <c r="A92" s="52" t="s">
        <v>117</v>
      </c>
      <c r="B92" s="53">
        <v>194.56</v>
      </c>
      <c r="C92" s="53">
        <v>162.13</v>
      </c>
      <c r="D92" s="53">
        <v>32.43</v>
      </c>
      <c r="E92" s="56">
        <v>500</v>
      </c>
      <c r="F92" s="99"/>
    </row>
    <row r="93" spans="1:6">
      <c r="A93" s="52" t="s">
        <v>118</v>
      </c>
      <c r="B93" s="53"/>
      <c r="C93" s="53"/>
      <c r="D93" s="53"/>
      <c r="E93" s="56">
        <v>500</v>
      </c>
      <c r="F93" s="99"/>
    </row>
    <row r="94" spans="1:6">
      <c r="A94" s="52" t="s">
        <v>119</v>
      </c>
      <c r="B94" s="53"/>
      <c r="C94" s="53"/>
      <c r="D94" s="53"/>
      <c r="E94" s="56">
        <v>500</v>
      </c>
      <c r="F94" s="99"/>
    </row>
    <row r="95" spans="1:6">
      <c r="A95" s="52" t="s">
        <v>120</v>
      </c>
      <c r="B95" s="53"/>
      <c r="C95" s="53"/>
      <c r="D95" s="53"/>
      <c r="E95" s="56">
        <v>100</v>
      </c>
      <c r="F95" s="99"/>
    </row>
    <row r="96" spans="1:6">
      <c r="A96" s="52"/>
      <c r="B96" s="53"/>
      <c r="C96" s="53"/>
      <c r="D96" s="53"/>
      <c r="E96" s="56"/>
      <c r="F96" s="99"/>
    </row>
    <row r="97" spans="1:6">
      <c r="A97" s="50" t="s">
        <v>121</v>
      </c>
      <c r="B97" s="53"/>
      <c r="C97" s="53"/>
      <c r="D97" s="53"/>
      <c r="E97" s="56"/>
      <c r="F97" s="99"/>
    </row>
    <row r="98" spans="1:6">
      <c r="A98" s="52" t="s">
        <v>122</v>
      </c>
      <c r="B98" s="53"/>
      <c r="C98" s="53"/>
      <c r="D98" s="53"/>
      <c r="E98" s="56">
        <v>300</v>
      </c>
      <c r="F98" s="99"/>
    </row>
    <row r="99" spans="1:6">
      <c r="A99" s="52"/>
      <c r="B99" s="53"/>
      <c r="C99" s="53"/>
      <c r="D99" s="53"/>
      <c r="E99" s="56"/>
      <c r="F99" s="99"/>
    </row>
    <row r="100" spans="1:6">
      <c r="A100" s="52"/>
      <c r="B100" s="53"/>
      <c r="C100" s="53"/>
      <c r="D100" s="53"/>
      <c r="E100" s="56"/>
      <c r="F100" s="99"/>
    </row>
    <row r="101" spans="1:6">
      <c r="A101" s="50" t="s">
        <v>123</v>
      </c>
      <c r="B101" s="53"/>
      <c r="C101" s="53"/>
      <c r="D101" s="53"/>
      <c r="E101" s="56"/>
      <c r="F101" s="99"/>
    </row>
    <row r="102" spans="1:6">
      <c r="A102" s="52" t="s">
        <v>124</v>
      </c>
      <c r="B102" s="53"/>
      <c r="C102" s="53"/>
      <c r="D102" s="53"/>
      <c r="E102" s="56">
        <v>500</v>
      </c>
      <c r="F102" s="99"/>
    </row>
    <row r="103" spans="1:6">
      <c r="A103" s="52" t="s">
        <v>125</v>
      </c>
      <c r="B103" s="53">
        <v>97.64</v>
      </c>
      <c r="C103" s="53">
        <v>97.64</v>
      </c>
      <c r="D103" s="53"/>
      <c r="E103" s="56"/>
      <c r="F103" s="99"/>
    </row>
    <row r="104" spans="1:6">
      <c r="A104" s="52" t="s">
        <v>126</v>
      </c>
      <c r="B104" s="53"/>
      <c r="C104" s="53"/>
      <c r="D104" s="53"/>
      <c r="E104" s="56"/>
      <c r="F104" s="99"/>
    </row>
    <row r="105" spans="1:6">
      <c r="A105" s="52" t="s">
        <v>127</v>
      </c>
      <c r="B105" s="53"/>
      <c r="C105" s="53"/>
      <c r="D105" s="53"/>
      <c r="E105" s="56"/>
      <c r="F105" s="99"/>
    </row>
    <row r="106" spans="1:6">
      <c r="A106" s="52" t="s">
        <v>128</v>
      </c>
      <c r="B106" s="53"/>
      <c r="C106" s="53"/>
      <c r="D106" s="53"/>
      <c r="E106" s="56"/>
      <c r="F106" s="99"/>
    </row>
    <row r="107" spans="1:6">
      <c r="A107" s="52" t="s">
        <v>129</v>
      </c>
      <c r="B107" s="53"/>
      <c r="C107" s="53"/>
      <c r="D107" s="53"/>
      <c r="E107" s="56">
        <v>100</v>
      </c>
      <c r="F107" s="99"/>
    </row>
    <row r="108" spans="1:6">
      <c r="A108" s="52" t="s">
        <v>186</v>
      </c>
      <c r="B108" s="53">
        <v>216.55</v>
      </c>
      <c r="C108" s="53">
        <v>216.55</v>
      </c>
      <c r="D108" s="53"/>
      <c r="E108" s="56"/>
      <c r="F108" s="99"/>
    </row>
    <row r="109" spans="1:6">
      <c r="A109" s="52" t="s">
        <v>130</v>
      </c>
      <c r="B109" s="53"/>
      <c r="C109" s="53"/>
      <c r="D109" s="53"/>
      <c r="E109" s="56"/>
      <c r="F109" s="99"/>
    </row>
    <row r="110" spans="1:6">
      <c r="A110" s="52" t="s">
        <v>15</v>
      </c>
      <c r="B110" s="53">
        <v>528</v>
      </c>
      <c r="C110" s="53">
        <v>440</v>
      </c>
      <c r="D110" s="53">
        <v>88</v>
      </c>
      <c r="E110" s="56"/>
      <c r="F110" s="99"/>
    </row>
    <row r="111" spans="1:6">
      <c r="A111" s="52" t="s">
        <v>131</v>
      </c>
      <c r="B111" s="53"/>
      <c r="C111" s="53"/>
      <c r="D111" s="53"/>
      <c r="E111" s="56"/>
      <c r="F111" s="99"/>
    </row>
    <row r="112" spans="1:6">
      <c r="A112" s="52" t="s">
        <v>132</v>
      </c>
      <c r="B112" s="53"/>
      <c r="C112" s="53"/>
      <c r="D112" s="53"/>
      <c r="E112" s="56">
        <v>550</v>
      </c>
      <c r="F112" s="99"/>
    </row>
    <row r="113" spans="1:6">
      <c r="A113" s="52" t="s">
        <v>133</v>
      </c>
      <c r="B113" s="53"/>
      <c r="C113" s="53"/>
      <c r="D113" s="53"/>
      <c r="E113" s="56">
        <v>50</v>
      </c>
      <c r="F113" s="99"/>
    </row>
    <row r="114" spans="1:6">
      <c r="A114" s="52" t="s">
        <v>134</v>
      </c>
      <c r="B114" s="53"/>
      <c r="C114" s="53"/>
      <c r="D114" s="53"/>
      <c r="E114" s="56">
        <v>150</v>
      </c>
      <c r="F114" s="99"/>
    </row>
    <row r="115" spans="1:6">
      <c r="A115" s="52" t="s">
        <v>135</v>
      </c>
      <c r="B115" s="53"/>
      <c r="C115" s="53"/>
      <c r="D115" s="53"/>
      <c r="E115" s="56">
        <v>1000</v>
      </c>
      <c r="F115" s="99"/>
    </row>
    <row r="116" spans="1:6">
      <c r="A116" s="52" t="s">
        <v>230</v>
      </c>
      <c r="B116" s="53">
        <v>2332.1999999999998</v>
      </c>
      <c r="C116" s="53">
        <v>1943.5</v>
      </c>
      <c r="D116" s="53">
        <v>388.7</v>
      </c>
      <c r="E116" s="56"/>
      <c r="F116" s="99"/>
    </row>
    <row r="117" spans="1:6">
      <c r="A117" s="52" t="s">
        <v>136</v>
      </c>
      <c r="B117" s="53"/>
      <c r="C117" s="53"/>
      <c r="D117" s="53"/>
      <c r="E117" s="56"/>
      <c r="F117" s="99"/>
    </row>
    <row r="118" spans="1:6">
      <c r="A118" s="52" t="s">
        <v>137</v>
      </c>
      <c r="B118" s="53"/>
      <c r="C118" s="53">
        <v>558.72</v>
      </c>
      <c r="D118" s="53"/>
      <c r="E118" s="56">
        <v>600</v>
      </c>
      <c r="F118" s="99"/>
    </row>
    <row r="119" spans="1:6">
      <c r="A119" s="52" t="s">
        <v>138</v>
      </c>
      <c r="B119" s="53"/>
      <c r="C119" s="53"/>
      <c r="D119" s="53"/>
      <c r="E119" s="56">
        <v>250</v>
      </c>
      <c r="F119" s="99"/>
    </row>
    <row r="120" spans="1:6">
      <c r="A120" s="52" t="s">
        <v>139</v>
      </c>
      <c r="B120" s="53">
        <v>558.72</v>
      </c>
      <c r="C120" s="53"/>
      <c r="D120" s="53"/>
      <c r="E120" s="56"/>
      <c r="F120" s="99"/>
    </row>
    <row r="121" spans="1:6">
      <c r="A121" s="52" t="s">
        <v>188</v>
      </c>
      <c r="B121" s="53"/>
      <c r="C121" s="53">
        <v>500</v>
      </c>
      <c r="D121" s="53"/>
      <c r="E121" s="56"/>
      <c r="F121" s="99"/>
    </row>
    <row r="122" spans="1:6">
      <c r="A122" s="52" t="s">
        <v>140</v>
      </c>
      <c r="B122" s="53"/>
      <c r="C122" s="53"/>
      <c r="D122" s="53"/>
      <c r="E122" s="56"/>
      <c r="F122" s="99"/>
    </row>
    <row r="123" spans="1:6">
      <c r="A123" s="52" t="s">
        <v>141</v>
      </c>
      <c r="B123" s="53">
        <v>500</v>
      </c>
      <c r="C123" s="53"/>
      <c r="D123" s="53"/>
      <c r="E123" s="56">
        <v>100</v>
      </c>
      <c r="F123" s="99"/>
    </row>
    <row r="124" spans="1:6">
      <c r="A124" s="52" t="s">
        <v>142</v>
      </c>
      <c r="B124" s="53"/>
      <c r="C124" s="53"/>
      <c r="D124" s="53"/>
      <c r="E124" s="56">
        <v>100</v>
      </c>
      <c r="F124" s="99"/>
    </row>
    <row r="125" spans="1:6">
      <c r="A125" s="52"/>
      <c r="B125" s="53"/>
      <c r="C125" s="53"/>
      <c r="D125" s="53"/>
      <c r="E125" s="60"/>
      <c r="F125" s="99"/>
    </row>
    <row r="126" spans="1:6">
      <c r="A126" s="52" t="s">
        <v>187</v>
      </c>
      <c r="B126" s="53"/>
      <c r="C126" s="53"/>
      <c r="D126" s="53"/>
      <c r="F126" s="99"/>
    </row>
    <row r="127" spans="1:6">
      <c r="B127" s="103">
        <f>SUM(B33:B124)</f>
        <v>14383.619999999997</v>
      </c>
      <c r="C127" s="103">
        <f>SUM(C33:C124)</f>
        <v>13654.229999999998</v>
      </c>
      <c r="D127" s="103">
        <f>SUM(D32:D124)</f>
        <v>729.39</v>
      </c>
      <c r="E127" s="103">
        <f t="shared" ref="E127" si="0">SUM(E33:E125)</f>
        <v>36245</v>
      </c>
    </row>
    <row r="128" spans="1:6">
      <c r="B128" s="53"/>
    </row>
    <row r="129" spans="2:2">
      <c r="B129" s="103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April 2022</vt:lpstr>
      <vt:lpstr>End April reconcil</vt:lpstr>
      <vt:lpstr>May 2022</vt:lpstr>
      <vt:lpstr>End May reconil</vt:lpstr>
      <vt:lpstr>June 2022</vt:lpstr>
      <vt:lpstr>End June reconcil</vt:lpstr>
      <vt:lpstr>July 2022</vt:lpstr>
      <vt:lpstr>20th July reconcil</vt:lpstr>
      <vt:lpstr>End July reconcil</vt:lpstr>
      <vt:lpstr>August 2022</vt:lpstr>
      <vt:lpstr>September 2022</vt:lpstr>
      <vt:lpstr>End Sept reconcil</vt:lpstr>
      <vt:lpstr>October 2022</vt:lpstr>
      <vt:lpstr>End of Oct reconcil</vt:lpstr>
      <vt:lpstr>November 2022</vt:lpstr>
      <vt:lpstr>End of November 2022</vt:lpstr>
      <vt:lpstr>December 2022</vt:lpstr>
      <vt:lpstr>End of December (19th)</vt:lpstr>
      <vt:lpstr>January 2023</vt:lpstr>
      <vt:lpstr>End of January (26th)</vt:lpstr>
      <vt:lpstr>February 2023</vt:lpstr>
      <vt:lpstr>27th Feb 2023</vt:lpstr>
      <vt:lpstr>March 2023</vt:lpstr>
      <vt:lpstr>29th March 2023</vt:lpstr>
      <vt:lpstr>End of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2023-05-02T15:08:48Z</cp:lastPrinted>
  <dcterms:created xsi:type="dcterms:W3CDTF">2022-04-21T16:35:24Z</dcterms:created>
  <dcterms:modified xsi:type="dcterms:W3CDTF">2023-05-02T15:08:51Z</dcterms:modified>
</cp:coreProperties>
</file>