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"/>
    </mc:Choice>
  </mc:AlternateContent>
  <xr:revisionPtr revIDLastSave="0" documentId="13_ncr:1_{44D93B51-69BF-409E-9090-9A77AD73DA2C}" xr6:coauthVersionLast="47" xr6:coauthVersionMax="47" xr10:uidLastSave="{00000000-0000-0000-0000-000000000000}"/>
  <bookViews>
    <workbookView xWindow="-120" yWindow="-120" windowWidth="20730" windowHeight="11160" firstSheet="22" activeTab="24" xr2:uid="{00000000-000D-0000-FFFF-FFFF00000000}"/>
  </bookViews>
  <sheets>
    <sheet name="April 2021" sheetId="1" r:id="rId1"/>
    <sheet name="May 2021" sheetId="2" r:id="rId2"/>
    <sheet name="Reconcil end May" sheetId="3" r:id="rId3"/>
    <sheet name="June 2021" sheetId="4" r:id="rId4"/>
    <sheet name="Reconcil end June" sheetId="5" r:id="rId5"/>
    <sheet name="July 2021" sheetId="6" r:id="rId6"/>
    <sheet name="Reconcil end July" sheetId="7" r:id="rId7"/>
    <sheet name="August 2021" sheetId="10" r:id="rId8"/>
    <sheet name="Reconcil end August" sheetId="9" r:id="rId9"/>
    <sheet name="Sept 2021" sheetId="8" r:id="rId10"/>
    <sheet name="Reconcil end Sept" sheetId="11" r:id="rId11"/>
    <sheet name="October 2021" sheetId="12" r:id="rId12"/>
    <sheet name="Reconcil end Oct" sheetId="13" r:id="rId13"/>
    <sheet name="November 2021" sheetId="14" r:id="rId14"/>
    <sheet name="Reconcil end Nov" sheetId="16" r:id="rId15"/>
    <sheet name="Dec 2021" sheetId="17" r:id="rId16"/>
    <sheet name="Reconcil 14th Dec" sheetId="18" r:id="rId17"/>
    <sheet name="Reconcil end Dec" sheetId="19" r:id="rId18"/>
    <sheet name="Jan 2022" sheetId="20" r:id="rId19"/>
    <sheet name="Reconcil 26th Jan 2022" sheetId="21" r:id="rId20"/>
    <sheet name="Feb 2022" sheetId="22" r:id="rId21"/>
    <sheet name="Reconcil 28th Feb 2022" sheetId="23" r:id="rId22"/>
    <sheet name="March 2022" sheetId="24" r:id="rId23"/>
    <sheet name="Reconcil 28th March 2022" sheetId="25" r:id="rId24"/>
    <sheet name="Reconciliation end  March 2022" sheetId="26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6" l="1"/>
  <c r="H47" i="26"/>
  <c r="E117" i="26" l="1"/>
  <c r="D117" i="26"/>
  <c r="C117" i="26"/>
  <c r="B117" i="26"/>
  <c r="H25" i="26"/>
  <c r="H27" i="26" s="1"/>
  <c r="E24" i="26"/>
  <c r="B24" i="26"/>
  <c r="B30" i="26" s="1"/>
  <c r="H21" i="26" s="1"/>
  <c r="H23" i="26" s="1"/>
  <c r="H63" i="25"/>
  <c r="B23" i="24"/>
  <c r="H5" i="25"/>
  <c r="H44" i="25"/>
  <c r="B117" i="25"/>
  <c r="H25" i="25" s="1"/>
  <c r="H27" i="25" s="1"/>
  <c r="H36" i="25"/>
  <c r="H6" i="25" s="1"/>
  <c r="B24" i="25"/>
  <c r="B30" i="25" s="1"/>
  <c r="H21" i="25" s="1"/>
  <c r="H23" i="25" s="1"/>
  <c r="E117" i="25"/>
  <c r="D117" i="25"/>
  <c r="C117" i="25"/>
  <c r="E24" i="25"/>
  <c r="B28" i="24"/>
  <c r="B6" i="24"/>
  <c r="B8" i="22"/>
  <c r="H49" i="23"/>
  <c r="H5" i="23" s="1"/>
  <c r="H40" i="23"/>
  <c r="B22" i="23"/>
  <c r="E114" i="23"/>
  <c r="D114" i="23"/>
  <c r="C114" i="23"/>
  <c r="B114" i="23"/>
  <c r="H26" i="23" s="1"/>
  <c r="H28" i="23" s="1"/>
  <c r="E22" i="23"/>
  <c r="B24" i="22"/>
  <c r="B20" i="22"/>
  <c r="H5" i="21"/>
  <c r="H49" i="21"/>
  <c r="H40" i="21"/>
  <c r="E112" i="21"/>
  <c r="D112" i="21"/>
  <c r="C112" i="21"/>
  <c r="B112" i="21"/>
  <c r="H25" i="21" s="1"/>
  <c r="H27" i="21" s="1"/>
  <c r="E21" i="21"/>
  <c r="B21" i="21"/>
  <c r="B27" i="21" s="1"/>
  <c r="H21" i="21" s="1"/>
  <c r="H23" i="21" s="1"/>
  <c r="B21" i="20"/>
  <c r="B17" i="20"/>
  <c r="B5" i="20"/>
  <c r="D112" i="19"/>
  <c r="H5" i="19"/>
  <c r="H38" i="19"/>
  <c r="E112" i="19"/>
  <c r="B112" i="19"/>
  <c r="H25" i="19" s="1"/>
  <c r="H27" i="19" s="1"/>
  <c r="H62" i="19"/>
  <c r="E21" i="19"/>
  <c r="B21" i="19"/>
  <c r="B27" i="19" s="1"/>
  <c r="H21" i="19" s="1"/>
  <c r="H23" i="19" s="1"/>
  <c r="H5" i="18"/>
  <c r="H7" i="18" s="1"/>
  <c r="H15" i="18" s="1"/>
  <c r="C48" i="18"/>
  <c r="C112" i="18" s="1"/>
  <c r="H72" i="18"/>
  <c r="B30" i="17"/>
  <c r="H6" i="18"/>
  <c r="H48" i="18"/>
  <c r="E112" i="18"/>
  <c r="D112" i="18"/>
  <c r="B112" i="18"/>
  <c r="H25" i="18" s="1"/>
  <c r="H27" i="18" s="1"/>
  <c r="E21" i="18"/>
  <c r="B21" i="18"/>
  <c r="B27" i="18" s="1"/>
  <c r="H21" i="18" s="1"/>
  <c r="H23" i="18" s="1"/>
  <c r="H7" i="26" l="1"/>
  <c r="H15" i="26" s="1"/>
  <c r="H29" i="26"/>
  <c r="H7" i="25"/>
  <c r="H15" i="25" s="1"/>
  <c r="H29" i="25"/>
  <c r="H7" i="23"/>
  <c r="H15" i="23" s="1"/>
  <c r="B28" i="23"/>
  <c r="H22" i="23" s="1"/>
  <c r="H24" i="23" s="1"/>
  <c r="H30" i="23" s="1"/>
  <c r="H7" i="21"/>
  <c r="H15" i="21" s="1"/>
  <c r="H29" i="21"/>
  <c r="C112" i="19"/>
  <c r="H7" i="19"/>
  <c r="H15" i="19" s="1"/>
  <c r="H29" i="19"/>
  <c r="H29" i="18"/>
  <c r="B34" i="17"/>
  <c r="B5" i="17"/>
  <c r="H5" i="16"/>
  <c r="H38" i="16"/>
  <c r="H46" i="16"/>
  <c r="H7" i="16"/>
  <c r="H14" i="16" s="1"/>
  <c r="E111" i="16"/>
  <c r="D111" i="16"/>
  <c r="C111" i="16"/>
  <c r="B111" i="16"/>
  <c r="H24" i="16" s="1"/>
  <c r="H26" i="16" s="1"/>
  <c r="E20" i="16"/>
  <c r="B20" i="16"/>
  <c r="B26" i="16" s="1"/>
  <c r="H20" i="16" s="1"/>
  <c r="H22" i="16" s="1"/>
  <c r="B16" i="14"/>
  <c r="B21" i="14"/>
  <c r="B6" i="14"/>
  <c r="B26" i="13"/>
  <c r="H50" i="13"/>
  <c r="H5" i="13" s="1"/>
  <c r="H7" i="13" s="1"/>
  <c r="H14" i="13" s="1"/>
  <c r="H36" i="13"/>
  <c r="E111" i="13"/>
  <c r="D111" i="13"/>
  <c r="C111" i="13"/>
  <c r="B111" i="13"/>
  <c r="H24" i="13" s="1"/>
  <c r="H26" i="13" s="1"/>
  <c r="E20" i="13"/>
  <c r="B20" i="13"/>
  <c r="H20" i="13" s="1"/>
  <c r="H22" i="13" s="1"/>
  <c r="B6" i="12"/>
  <c r="B26" i="12"/>
  <c r="B21" i="12"/>
  <c r="H49" i="11"/>
  <c r="B20" i="11"/>
  <c r="B26" i="11" s="1"/>
  <c r="H20" i="11" s="1"/>
  <c r="H22" i="11" s="1"/>
  <c r="H5" i="11"/>
  <c r="H7" i="11" s="1"/>
  <c r="H14" i="11" s="1"/>
  <c r="H36" i="11"/>
  <c r="E110" i="11"/>
  <c r="D110" i="11"/>
  <c r="C110" i="11"/>
  <c r="B110" i="11"/>
  <c r="H24" i="11" s="1"/>
  <c r="H26" i="11" s="1"/>
  <c r="E20" i="11"/>
  <c r="B24" i="8"/>
  <c r="B19" i="8"/>
  <c r="B19" i="10"/>
  <c r="H49" i="9"/>
  <c r="H39" i="9"/>
  <c r="H5" i="9" s="1"/>
  <c r="H7" i="9" s="1"/>
  <c r="H14" i="9" s="1"/>
  <c r="H35" i="9"/>
  <c r="H6" i="9" s="1"/>
  <c r="E110" i="9"/>
  <c r="D110" i="9"/>
  <c r="C110" i="9"/>
  <c r="B110" i="9"/>
  <c r="H24" i="9" s="1"/>
  <c r="H26" i="9" s="1"/>
  <c r="E20" i="9"/>
  <c r="B20" i="9"/>
  <c r="B26" i="9" s="1"/>
  <c r="H20" i="9" s="1"/>
  <c r="H22" i="9" s="1"/>
  <c r="B24" i="10"/>
  <c r="B7" i="10"/>
  <c r="B26" i="7"/>
  <c r="B20" i="7"/>
  <c r="H5" i="7"/>
  <c r="H49" i="7"/>
  <c r="H36" i="7"/>
  <c r="E110" i="7"/>
  <c r="D110" i="7"/>
  <c r="C110" i="7"/>
  <c r="B110" i="7"/>
  <c r="H24" i="7" s="1"/>
  <c r="H26" i="7" s="1"/>
  <c r="E20" i="7"/>
  <c r="H20" i="7"/>
  <c r="H22" i="7" s="1"/>
  <c r="B24" i="6"/>
  <c r="B19" i="6"/>
  <c r="B5" i="6"/>
  <c r="H5" i="5"/>
  <c r="H50" i="5"/>
  <c r="N26" i="5"/>
  <c r="B20" i="4"/>
  <c r="H35" i="5"/>
  <c r="E109" i="5"/>
  <c r="D109" i="5"/>
  <c r="C109" i="5"/>
  <c r="B109" i="5"/>
  <c r="H24" i="5" s="1"/>
  <c r="H26" i="5" s="1"/>
  <c r="E20" i="5"/>
  <c r="B20" i="5"/>
  <c r="B26" i="5" s="1"/>
  <c r="H20" i="5" s="1"/>
  <c r="H22" i="5" s="1"/>
  <c r="B25" i="4"/>
  <c r="B5" i="4"/>
  <c r="E105" i="3"/>
  <c r="E20" i="3"/>
  <c r="H27" i="3"/>
  <c r="H25" i="3"/>
  <c r="H23" i="3"/>
  <c r="H28" i="16" l="1"/>
  <c r="H28" i="13"/>
  <c r="H28" i="11"/>
  <c r="H28" i="9"/>
  <c r="H7" i="7"/>
  <c r="H14" i="7" s="1"/>
  <c r="H28" i="7"/>
  <c r="H7" i="5"/>
  <c r="H14" i="5" s="1"/>
  <c r="H28" i="5"/>
  <c r="B20" i="3"/>
  <c r="B26" i="3" s="1"/>
  <c r="C105" i="3"/>
  <c r="D105" i="3"/>
  <c r="B105" i="3"/>
  <c r="H29" i="3" s="1"/>
  <c r="H60" i="3"/>
  <c r="H50" i="3"/>
  <c r="H5" i="3" l="1"/>
  <c r="H7" i="3" s="1"/>
  <c r="H14" i="3" s="1"/>
  <c r="H31" i="3"/>
  <c r="B25" i="2" l="1"/>
  <c r="B20" i="2"/>
  <c r="B5" i="2"/>
  <c r="B24" i="1"/>
  <c r="B5" i="1"/>
  <c r="B29" i="1"/>
</calcChain>
</file>

<file path=xl/sharedStrings.xml><?xml version="1.0" encoding="utf-8"?>
<sst xmlns="http://schemas.openxmlformats.org/spreadsheetml/2006/main" count="2235" uniqueCount="352">
  <si>
    <t>Receipts:</t>
  </si>
  <si>
    <t>Amount</t>
  </si>
  <si>
    <t>Fund</t>
  </si>
  <si>
    <t>Payments:</t>
  </si>
  <si>
    <t>General</t>
  </si>
  <si>
    <t>Clerk wages</t>
  </si>
  <si>
    <t>Clerk office allowance</t>
  </si>
  <si>
    <t>Clerk expenses</t>
  </si>
  <si>
    <t xml:space="preserve">19th March </t>
  </si>
  <si>
    <t>Current Account:</t>
  </si>
  <si>
    <t>Deposit Account:</t>
  </si>
  <si>
    <t xml:space="preserve">TOTAL: </t>
  </si>
  <si>
    <t>Skipton Building Society</t>
  </si>
  <si>
    <t xml:space="preserve">Current Balance:  </t>
  </si>
  <si>
    <t>P3</t>
  </si>
  <si>
    <t>Legal Fees</t>
  </si>
  <si>
    <t>Sherford 106 Contribution to Brixton Parish Council</t>
  </si>
  <si>
    <t xml:space="preserve">Brixstix funds </t>
  </si>
  <si>
    <t>Refurbishment of Owl seat</t>
  </si>
  <si>
    <t>WW1 Exhibition</t>
  </si>
  <si>
    <t>Plastic Event - Comm Together Fund</t>
  </si>
  <si>
    <t>Cofflete Creek (s106 funds)</t>
  </si>
  <si>
    <t>Highways Funding</t>
  </si>
  <si>
    <t>Yealm Community Energy - 2019 grant for street cleaning equipment</t>
  </si>
  <si>
    <t>Total of Fund allocated</t>
  </si>
  <si>
    <r>
      <t xml:space="preserve">Note </t>
    </r>
    <r>
      <rPr>
        <sz val="11"/>
        <rFont val="Calibri"/>
        <family val="2"/>
        <scheme val="minor"/>
      </rPr>
      <t>Plastic Event - Community Together Funding will be claimed for the event</t>
    </r>
  </si>
  <si>
    <r>
      <t xml:space="preserve">Note P3 - </t>
    </r>
    <r>
      <rPr>
        <sz val="11"/>
        <rFont val="Calibri"/>
        <family val="2"/>
        <scheme val="minor"/>
      </rPr>
      <t>VAT refund to be claimed - will be £45.85 in credit</t>
    </r>
  </si>
  <si>
    <t>Monthly Finance Report Financial 2021/2022</t>
  </si>
  <si>
    <t>DALC - Being a Good Councillor Training Course - Modules 2 &amp; 3 (x3 Cllrs)</t>
  </si>
  <si>
    <t>Precept - 1st instalment</t>
  </si>
  <si>
    <t>NALC affiliation fee and DALC affiliation fee &amp; service charge</t>
  </si>
  <si>
    <t>DALC - Being a Good Councillor Training Course - Module 4 (x3 Cllrs)</t>
  </si>
  <si>
    <t>NALC Being a Good Councillor Guide x 2 Cllrs</t>
  </si>
  <si>
    <t>J Friend - Maintenance of road drains (split Wembury)</t>
  </si>
  <si>
    <t>K Aldridge - zoom reimbursement (March  2021)</t>
  </si>
  <si>
    <t>K Aldridge - reimburse purchase of Carrollsland noticeboard</t>
  </si>
  <si>
    <t>Finance Report approved virtually at meeting of BPC 28th April 2021 (agenda point 5.1)</t>
  </si>
  <si>
    <t xml:space="preserve">K Aldridge - reimburse payment NALC - Planning &amp; Power Course </t>
  </si>
  <si>
    <t>SLCC - Cyber Awareness Course - Clerk</t>
  </si>
  <si>
    <t>Statement  balance at 20th March 2021</t>
  </si>
  <si>
    <t>The App Office (Kwiktrade) Host / Maintenance of App</t>
  </si>
  <si>
    <t>Cllr M Wills (Vice Chair)</t>
  </si>
  <si>
    <t>Paul Harvey - Verge maintenance (April - 1 cut)</t>
  </si>
  <si>
    <t>K Aldridge - zoom reimbursement (April 2021)</t>
  </si>
  <si>
    <t>E Hitchins - expenses (Chairman's allowance - Bee Friendly plot - DR)</t>
  </si>
  <si>
    <t>Vision ICT (7 hosted email accounts)</t>
  </si>
  <si>
    <t xml:space="preserve">General </t>
  </si>
  <si>
    <t>P Vassalloo (Internal Audit 2020/21)</t>
  </si>
  <si>
    <t>Community First Trading Ltd (BPC Insurance Policy)</t>
  </si>
  <si>
    <t>P3 Grant</t>
  </si>
  <si>
    <t>K Aldridge - Reimbursement Data Protection Fee</t>
  </si>
  <si>
    <t>Finance Report approved via email 26th May 2021</t>
  </si>
  <si>
    <t>P Harvey (May grounds maintenance)</t>
  </si>
  <si>
    <t>Cllr E Hitchins (Chair)</t>
  </si>
  <si>
    <t>RECEIPTS</t>
  </si>
  <si>
    <t>Annual Budget</t>
  </si>
  <si>
    <t>Bus Shelters Contribution</t>
  </si>
  <si>
    <t xml:space="preserve">DCC Grass Cutting </t>
  </si>
  <si>
    <t>Current Acc:</t>
  </si>
  <si>
    <t>DCC recycling credits</t>
  </si>
  <si>
    <t>Less chqs o/s</t>
  </si>
  <si>
    <t>Grants/Donations</t>
  </si>
  <si>
    <t>Add pymts</t>
  </si>
  <si>
    <t>Interst Skipton</t>
  </si>
  <si>
    <t>Interest (Deposit Account)</t>
  </si>
  <si>
    <t>Locality Payment</t>
  </si>
  <si>
    <t>Deposit Acc:</t>
  </si>
  <si>
    <t>Miscellaneous</t>
  </si>
  <si>
    <t>Skipton</t>
  </si>
  <si>
    <t>Neighbourhood Plan</t>
  </si>
  <si>
    <t>Bal end March</t>
  </si>
  <si>
    <t>Sherford 106 (Brixstix)</t>
  </si>
  <si>
    <t>VAT Repayment</t>
  </si>
  <si>
    <t>BANK TOTAL</t>
  </si>
  <si>
    <t>Brixton 1908-2018</t>
  </si>
  <si>
    <t>Brixton 1908-2018 (Proceeds)</t>
  </si>
  <si>
    <t>s106 re Cofflete</t>
  </si>
  <si>
    <t>TAP Funding Rec'd to date</t>
  </si>
  <si>
    <t>Yealmpton Silverbridge Way Contrib</t>
  </si>
  <si>
    <t>Sub Total</t>
  </si>
  <si>
    <t xml:space="preserve">Bal C/F </t>
  </si>
  <si>
    <t xml:space="preserve">Add </t>
  </si>
  <si>
    <t>Precept</t>
  </si>
  <si>
    <t>ADD</t>
  </si>
  <si>
    <t>Precept (2nd installment)</t>
  </si>
  <si>
    <t>Total Receipts</t>
  </si>
  <si>
    <t>Transfer to Lloyds</t>
  </si>
  <si>
    <t>less transfer</t>
  </si>
  <si>
    <t>Transfer to Skipton</t>
  </si>
  <si>
    <t>MINUS</t>
  </si>
  <si>
    <t>Total Payments</t>
  </si>
  <si>
    <t>PAYMENTS</t>
  </si>
  <si>
    <t>Clerk</t>
  </si>
  <si>
    <t>Clerk Expenses</t>
  </si>
  <si>
    <t xml:space="preserve">TOTAL </t>
  </si>
  <si>
    <t xml:space="preserve">Clerk Salary </t>
  </si>
  <si>
    <t>BALANCED</t>
  </si>
  <si>
    <t>Clerk Office Allowance</t>
  </si>
  <si>
    <t>Clerk Training</t>
  </si>
  <si>
    <t xml:space="preserve">Councillor </t>
  </si>
  <si>
    <t>Cheques written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</si>
  <si>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</si>
  <si>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</si>
  <si>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</si>
  <si>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</si>
  <si>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</si>
  <si>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</si>
  <si>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</si>
  <si>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</si>
  <si>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</si>
  <si>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Room Hire</t>
  </si>
  <si>
    <t>S137</t>
  </si>
  <si>
    <t>SHDC Payroll</t>
  </si>
  <si>
    <t>SHDC Elections</t>
  </si>
  <si>
    <t>Subscriptions</t>
  </si>
  <si>
    <t>IDALC Subscription</t>
  </si>
  <si>
    <t>SLCC Subscription</t>
  </si>
  <si>
    <t>Data Protection Registration Fee</t>
  </si>
  <si>
    <t>Donations</t>
  </si>
  <si>
    <t>School - 6 x year group awards</t>
  </si>
  <si>
    <t>Donations (total)</t>
  </si>
  <si>
    <t>Technology</t>
  </si>
  <si>
    <t>App Fees</t>
  </si>
  <si>
    <t>BPC Website</t>
  </si>
  <si>
    <t>BPC email addresses</t>
  </si>
  <si>
    <t>New village website</t>
  </si>
  <si>
    <t>Hosting Fee / Domain name x 2</t>
  </si>
  <si>
    <t>Zoom Conferencing Facility</t>
  </si>
  <si>
    <t>Maintenance / Amenity Work</t>
  </si>
  <si>
    <t>Contractor for Silverbridge Way footpath works</t>
  </si>
  <si>
    <t>Silverbridge Way (additonal work)</t>
  </si>
  <si>
    <t>Contractor for grass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</si>
  <si>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</si>
  <si>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</si>
  <si>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</si>
  <si>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</si>
  <si>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</si>
  <si>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</si>
  <si>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Parish Publicity &amp; Newsletter</t>
  </si>
  <si>
    <t>BPC Projects</t>
  </si>
  <si>
    <t>Chapter 8 Training</t>
  </si>
  <si>
    <t>Local Council Award Scheme</t>
  </si>
  <si>
    <t>Land at Cofflete</t>
  </si>
  <si>
    <t>Sherford</t>
  </si>
  <si>
    <t>VAS</t>
  </si>
  <si>
    <t>Village Improvements</t>
  </si>
  <si>
    <t>Village Noticeboard</t>
  </si>
  <si>
    <t>Internal Transfers</t>
  </si>
  <si>
    <t>To Skipton</t>
  </si>
  <si>
    <t>To Current Account</t>
  </si>
  <si>
    <t>TOTAL</t>
  </si>
  <si>
    <t>19th May 2021</t>
  </si>
  <si>
    <t>NALC /DALC Subscription</t>
  </si>
  <si>
    <t>Cheques not cashed</t>
  </si>
  <si>
    <t>Chairman's allowance</t>
  </si>
  <si>
    <t>General maintenance</t>
  </si>
  <si>
    <t>Climate Change Crisis inc pollinators</t>
  </si>
  <si>
    <t>Community Emergency Plan</t>
  </si>
  <si>
    <t>Additional footpath works</t>
  </si>
  <si>
    <t>Neighbourhood / Sport &amp; Rec Plan Room Hire</t>
  </si>
  <si>
    <t>Telephone Boxes / Defibriliator</t>
  </si>
  <si>
    <t>Mr B Batteson (restoration stone wall FP26)</t>
  </si>
  <si>
    <t>K Aldridge - zoom reimbursement (May 2021)</t>
  </si>
  <si>
    <t>K Aldridge - zoom reimbursement (June 2021)</t>
  </si>
  <si>
    <t>* BrixtonDevon website - this is the fee to set up the website (not invoiced previously due to COVID</t>
  </si>
  <si>
    <t>Western Web - BrixtonDevon website (see note below)*</t>
  </si>
  <si>
    <t>VAT refund</t>
  </si>
  <si>
    <t>BPC will pay the whole invoice - BPC have invoiced Brixton Feoffee and BCA as this is split 3 ways</t>
  </si>
  <si>
    <t>K Aldridge - administration of BrixtonDevon website</t>
  </si>
  <si>
    <t>FP 26 (s106 funding)</t>
  </si>
  <si>
    <t xml:space="preserve">Set up village website </t>
  </si>
  <si>
    <t>18th June 2021</t>
  </si>
  <si>
    <t>HMRC - Payments Quarter 1</t>
  </si>
  <si>
    <t>Wovina Woven Labels - Bee Wild Group Hi Viz Vests</t>
  </si>
  <si>
    <t>YCE Grant 2020</t>
  </si>
  <si>
    <t xml:space="preserve">Yealm Community Energy - 2020 grant </t>
  </si>
  <si>
    <t>Plastic Event - Community Together Funding will be claimed for the event</t>
  </si>
  <si>
    <t>Yealm Energy Community Energy - 2020 grant - monies will be claimed</t>
  </si>
  <si>
    <t>Edward Church - fencing and gate Cofflete Mill</t>
  </si>
  <si>
    <t>Cofflete Creek (s106 funding)</t>
  </si>
  <si>
    <t xml:space="preserve">Cofflete Creek - s106 funding will be claimed </t>
  </si>
  <si>
    <t>P Harvey - June - Grounds Maintenance</t>
  </si>
  <si>
    <t>Bee Friendly (YCE Grant)</t>
  </si>
  <si>
    <t>Works at Cofflete (s106 funding)</t>
  </si>
  <si>
    <t>30th June 2021</t>
  </si>
  <si>
    <t>Western Web - BrixtonDevon website - domain renewal **</t>
  </si>
  <si>
    <t>** BrixtonDevon website - BPC have invoiced Brixton Feoffee Trust and BCA as this split 3 ways</t>
  </si>
  <si>
    <t>FP 26 -restoration of wall (s106 funds)</t>
  </si>
  <si>
    <t xml:space="preserve">FP26 - s106 fudning will be claimed </t>
  </si>
  <si>
    <t>Notes</t>
  </si>
  <si>
    <t xml:space="preserve">Cllr E Hitchins (Chair)                                                 </t>
  </si>
  <si>
    <t>Finance Report approved via email 30th June 2021</t>
  </si>
  <si>
    <t xml:space="preserve">FP 26 - s106 funding </t>
  </si>
  <si>
    <t>Dial a Shed</t>
  </si>
  <si>
    <t>Highways</t>
  </si>
  <si>
    <t>Vision ICT - website hosting (Sep 2021 - Aug 2023)</t>
  </si>
  <si>
    <t>P Harvey - July - Grounds Maintenance</t>
  </si>
  <si>
    <t>B Batteson - Restoration stone wall FP26 (2nd section)</t>
  </si>
  <si>
    <t>K Aldridge - reinbursement 6 x £20 vouchers + cards</t>
  </si>
  <si>
    <t>M Wills - expenses The Green (Spring 2021)</t>
  </si>
  <si>
    <t>Finance Report approved via email 28th July 2021</t>
  </si>
  <si>
    <t>Highways - Shed</t>
  </si>
  <si>
    <t>K Aldridge - reinbursement zoom July</t>
  </si>
  <si>
    <t>Dial a Shed - shed located on Feoffee Trust land in Old Road to house equipment</t>
  </si>
  <si>
    <t>This is purchased from a Highways grant of £1000</t>
  </si>
  <si>
    <t>6 x £20 vouchers - Donation to St Mary's School 6 x pupil awards</t>
  </si>
  <si>
    <t>G Pilbeam TA Landscape Construction&amp; Design</t>
  </si>
  <si>
    <t xml:space="preserve">        - Silverbridge Way clearance</t>
  </si>
  <si>
    <t>2nd August 2021</t>
  </si>
  <si>
    <t>19th July 2021</t>
  </si>
  <si>
    <t>of BrixtonDevon Website</t>
  </si>
  <si>
    <t>BrixtonDevon Website</t>
  </si>
  <si>
    <t xml:space="preserve">Brixton Feoffee Trust - 1/3 of design &amp; publish </t>
  </si>
  <si>
    <t>K Aldridge - reimbursement NALC course *</t>
  </si>
  <si>
    <t>R Smith - reimbiursement - sand for base of shed</t>
  </si>
  <si>
    <t>K Aldridge - reimbursement - Traffic Equipment</t>
  </si>
  <si>
    <t>P Harvey - August - Grounds Maintenance</t>
  </si>
  <si>
    <t>* NALC Levelling Up The Environment Through Biodiversity - Cllr Hitchins to attend</t>
  </si>
  <si>
    <t xml:space="preserve">J Robertson - reimbursement - Bee Friendly Event </t>
  </si>
  <si>
    <t>YCE - 2020 Grant</t>
  </si>
  <si>
    <t xml:space="preserve">s106 funding </t>
  </si>
  <si>
    <t>Cofflete Creek</t>
  </si>
  <si>
    <t>Finance Report approved via email 25th August 2021</t>
  </si>
  <si>
    <t>BCA - 1/3 of design &amp; publish of BrixtonDevon website</t>
  </si>
  <si>
    <t>&amp; 1/3 of domain</t>
  </si>
  <si>
    <t>Payments not received into bank</t>
  </si>
  <si>
    <t>26th August 2021</t>
  </si>
  <si>
    <t xml:space="preserve">19th August </t>
  </si>
  <si>
    <t>Brixton Feoffee Trust - 1/3 BrixtonDevon domain</t>
  </si>
  <si>
    <t>19th August 2021</t>
  </si>
  <si>
    <t>K Aldridge - reimburse August zoom</t>
  </si>
  <si>
    <t xml:space="preserve">FP26 - s106 funding will be claimed </t>
  </si>
  <si>
    <t>K Aldridge - reimburse September zoom</t>
  </si>
  <si>
    <t>NALC accreditation fee for LCAS Award</t>
  </si>
  <si>
    <t>B Batteson - last section of wall FP26</t>
  </si>
  <si>
    <t>FP26 (s106)</t>
  </si>
  <si>
    <t>PKF Littlejohn - External Audut 2020 2021</t>
  </si>
  <si>
    <t>M Wills expenses - The Green</t>
  </si>
  <si>
    <t>Hire of Yealmpton Community Room for Sept BPC meeting</t>
  </si>
  <si>
    <t>P Harvey - September - Grounds Maintenance</t>
  </si>
  <si>
    <t>Finance Report approved BPC meeting 29th September 2021</t>
  </si>
  <si>
    <t>29th September 2021</t>
  </si>
  <si>
    <t>17th September 2021</t>
  </si>
  <si>
    <t>HMRC - Q2</t>
  </si>
  <si>
    <t>General;</t>
  </si>
  <si>
    <t>SLCC - Fee for FILCA (Clerk qualification)</t>
  </si>
  <si>
    <t>Landscape Construction &amp; Design (Silverbridge clearance)</t>
  </si>
  <si>
    <t>S Tapper - reimbursement street cleaning equipment</t>
  </si>
  <si>
    <t>K Aldridge - reimburse October zoom</t>
  </si>
  <si>
    <t>E Hitchins - expenses re street sweeping</t>
  </si>
  <si>
    <t>YCE Grant 2019</t>
  </si>
  <si>
    <t>P Harvey - October Grounds Maintenance</t>
  </si>
  <si>
    <t>Precept (second instalment)</t>
  </si>
  <si>
    <t>19th October 2021</t>
  </si>
  <si>
    <t>27th October 2021</t>
  </si>
  <si>
    <t>Street Cleaning Equip (YCE Grant)</t>
  </si>
  <si>
    <t>C&amp;H Tree Surgery Ltd (tree works Cofflette)</t>
  </si>
  <si>
    <t>s106 Cofflete</t>
  </si>
  <si>
    <t xml:space="preserve">E Hitchins - expenses Bee Wild </t>
  </si>
  <si>
    <t>E Arran - reimburse The Green expenses</t>
  </si>
  <si>
    <t>Cofflete - s106 funding will be claimed</t>
  </si>
  <si>
    <t>Finance Report approved 27th October 2021</t>
  </si>
  <si>
    <t>SHDC Grass cutting payment 2020/2021</t>
  </si>
  <si>
    <t>K Aldridge - reimburse purchase of strimmer/batteryx2/charger</t>
  </si>
  <si>
    <t>P3 grant</t>
  </si>
  <si>
    <t>Cllr E Hitchins</t>
  </si>
  <si>
    <t>Finance Report approved 24th November 2021</t>
  </si>
  <si>
    <t>RBL</t>
  </si>
  <si>
    <t>K Aldridge - reimburse November zoom</t>
  </si>
  <si>
    <t>The purchase of strimmer, 2xbatteries and charger are being funded by a P3 grant</t>
  </si>
  <si>
    <t>P3 Grant for strimmer</t>
  </si>
  <si>
    <t>26th November 2021</t>
  </si>
  <si>
    <t>19th November 2021</t>
  </si>
  <si>
    <t>K Aldridge - reimburse December zoom</t>
  </si>
  <si>
    <t>Samaritans</t>
  </si>
  <si>
    <t>South Hams CVS</t>
  </si>
  <si>
    <t>Yealmpton &amp; Brixton Community Volunteers</t>
  </si>
  <si>
    <t>Dementia Friendly Parishes around The Yealm</t>
  </si>
  <si>
    <t>1st Brixton &amp; Yealmpton Scout Group</t>
  </si>
  <si>
    <t>Cllr  Wills expenses The Green / village Christmas decorations</t>
  </si>
  <si>
    <t>SLCC membership renewal</t>
  </si>
  <si>
    <t>Mr E Jacob</t>
  </si>
  <si>
    <t>YCE 2020 Grant</t>
  </si>
  <si>
    <t>KMT Electrical Services - repair damage to cable - Victorian Lampost</t>
  </si>
  <si>
    <t xml:space="preserve">Modbury Parish Council - DALC Good Cllr Training Course </t>
  </si>
  <si>
    <t>P3 grant for strimmer / batteries &amp; charger</t>
  </si>
  <si>
    <t xml:space="preserve">Citizens Advice South Hams </t>
  </si>
  <si>
    <t>1st Yealm Brownies / Rainbows</t>
  </si>
  <si>
    <t>Ivybridge &amp; District Community Transport Assoc  (Ring &amp; Ride)</t>
  </si>
  <si>
    <t xml:space="preserve">St Marys </t>
  </si>
  <si>
    <t xml:space="preserve">1st Elburton Brownies / Guides </t>
  </si>
  <si>
    <t>Yealm Community Energy - 2020 grant (Bee Friendly)</t>
  </si>
  <si>
    <t>14th December 2021</t>
  </si>
  <si>
    <t>WesternWeb - Annual renewal of web space (BrixtonDevon website) *</t>
  </si>
  <si>
    <t>this payment is shared 1/3 - BPC, BCA and Feoffee Trust</t>
  </si>
  <si>
    <t>K Aldridge - Administration of BrixtonDevon website July- December</t>
  </si>
  <si>
    <t>Cheques written this month</t>
  </si>
  <si>
    <t>Payment not showing on statement</t>
  </si>
  <si>
    <t>HMRC</t>
  </si>
  <si>
    <t>Cllr I Martin</t>
  </si>
  <si>
    <t>Finance Report approved 14th December 2021</t>
  </si>
  <si>
    <t>17th December 2021</t>
  </si>
  <si>
    <t>K Aldridge - reimburse January zoom</t>
  </si>
  <si>
    <t>Vision ICT - 3 email hosted accounts</t>
  </si>
  <si>
    <t>E Hitchins - remiburse expenses</t>
  </si>
  <si>
    <t>E Hitchins - reimburse expenses (Chairman's Allow)</t>
  </si>
  <si>
    <t>Finance Report approved 26th January 2022</t>
  </si>
  <si>
    <t>26th January 2022</t>
  </si>
  <si>
    <t>19th January 2022</t>
  </si>
  <si>
    <t>K Aldridge - reimburse February zoom</t>
  </si>
  <si>
    <t>s106 funding - Cofflete</t>
  </si>
  <si>
    <t>FP26</t>
  </si>
  <si>
    <t>s106 funding - restoration of stone wall</t>
  </si>
  <si>
    <t>Yealmpton PC - Silverbridge Way (1/2 maintenance)</t>
  </si>
  <si>
    <t>IDALC</t>
  </si>
  <si>
    <t>BCA -BrixtonDevon website (1/3 domain fee)</t>
  </si>
  <si>
    <t>M Pope - expenses for making 12 Bee Friendly Signage</t>
  </si>
  <si>
    <t xml:space="preserve">Cofflete </t>
  </si>
  <si>
    <t>K Aldridge - reimburse purchase of 11 trees</t>
  </si>
  <si>
    <t>Trees for Bees</t>
  </si>
  <si>
    <t xml:space="preserve">Cofflete - VAT to be claimed end of March </t>
  </si>
  <si>
    <t xml:space="preserve">Bees for Trees </t>
  </si>
  <si>
    <t>Finance Report approved 2nd March 2022</t>
  </si>
  <si>
    <t>28th February  2022</t>
  </si>
  <si>
    <t>18th February 2022</t>
  </si>
  <si>
    <t>s106 re FP26 restoration of stone wall</t>
  </si>
  <si>
    <t>Trees for Bees (District Cllr Grant)</t>
  </si>
  <si>
    <t>Trees for Bees - funding of £1000 will be received from Cllrs Brown &amp; Chown (VAT will be claimed end of March)</t>
  </si>
  <si>
    <t>K Aldridge - reimburse March zoom</t>
  </si>
  <si>
    <t>K Aldridge - reimburse purchase of planters for The Green</t>
  </si>
  <si>
    <t>BCA contribution for planters for The Green</t>
  </si>
  <si>
    <t>SHDC - contribution from District Cllr Chown - purchase of trees</t>
  </si>
  <si>
    <t>J Eccles - reimburse purchase of wood (24 plywood panels)</t>
  </si>
  <si>
    <t>K Aldridge - reimburse NALC training event (Cllr Hitchins) *</t>
  </si>
  <si>
    <t>* NALC training course - How to review Neighbourhood Planning Policies</t>
  </si>
  <si>
    <t>K Aldridge -reimburse NALC training event (Cllr Hitchins) **</t>
  </si>
  <si>
    <t xml:space="preserve">** NALC training course - Fighting Climate Change </t>
  </si>
  <si>
    <t>SHDC Payroll Services 2021 / 2022</t>
  </si>
  <si>
    <t>18th March 2022</t>
  </si>
  <si>
    <t>Trees for Bees - funding of £500 will be received from Cllr Brown  (VAT will be claimed end of March)</t>
  </si>
  <si>
    <t>The Green - Planters</t>
  </si>
  <si>
    <t>Queen's Platinum Jubilee</t>
  </si>
  <si>
    <t>Payment rec'd but not showing</t>
  </si>
  <si>
    <t>K Aldridge -reimburse purchase of VAS posts</t>
  </si>
  <si>
    <t>E Hitchins - reimburse equipment for seat maintenance</t>
  </si>
  <si>
    <t xml:space="preserve">E Hitchins - reimburse Chairman's allowance </t>
  </si>
  <si>
    <t>G Pilbeam - Landscape, Construction &amp; Design (Silverbridge Clearance) ***</t>
  </si>
  <si>
    <t>***Ths invoice will be shared with YPC (50%)</t>
  </si>
  <si>
    <t>29th March 2022</t>
  </si>
  <si>
    <t>Notes per finance statement</t>
  </si>
  <si>
    <t>Finance Report approved 30th March 2022</t>
  </si>
  <si>
    <t>31st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</si>
</sst>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u/>
      <sz val="8.5"/>
      <color theme="1"/>
      <name val="Arial"/>
      <family val="2"/>
    </font>
    <font>
      <sz val="8.5"/>
      <name val="Arial"/>
      <family val="2"/>
    </font>
    <font>
      <b/>
      <sz val="8.5"/>
      <color rgb="FF7030A0"/>
      <name val="Arial"/>
      <family val="2"/>
    </font>
    <font>
      <b/>
      <sz val="8.5"/>
      <color rgb="FF7030A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.5"/>
      <color theme="4"/>
      <name val="Arial"/>
      <family val="2"/>
    </font>
    <font>
      <b/>
      <sz val="8.5"/>
      <color theme="9"/>
      <name val="Arial"/>
      <family val="2"/>
    </font>
    <font>
      <sz val="8.5"/>
      <color theme="4"/>
      <name val="Arial"/>
      <family val="2"/>
    </font>
    <font>
      <sz val="8.5"/>
      <color theme="9"/>
      <name val="Arial"/>
      <family val="2"/>
    </font>
    <font>
      <sz val="11"/>
      <color theme="9"/>
      <name val="Calibri"/>
      <family val="2"/>
      <scheme val="minor"/>
    </font>
    <font>
      <sz val="8.5"/>
      <color rgb="FF7030A0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rgb="FFFF0000"/>
      <name val="Arial"/>
      <family val="2"/>
    </font>
    <font>
      <sz val="11"/>
      <color rgb="FF00B050"/>
      <name val="Calibri"/>
      <family val="2"/>
      <scheme val="minor"/>
    </font>
    <font>
      <sz val="8.5"/>
      <color rgb="FF00B050"/>
      <name val="Arial"/>
      <family val="2"/>
    </font>
    <font>
      <sz val="8.5"/>
      <color rgb="FF7030A0"/>
      <name val="Arial"/>
      <family val="2"/>
    </font>
    <font>
      <b/>
      <sz val="11"/>
      <name val="Calibri"/>
      <family val="2"/>
      <scheme val="minor"/>
    </font>
    <font>
      <sz val="1.05"/>
      <color rgb="FF7030A0"/>
      <name val="Calibri"/>
      <family val="2"/>
      <scheme val="minor"/>
    </font>
    <font>
      <sz val="8.5"/>
      <color rgb="FF0070C0"/>
      <name val="Calibri"/>
      <family val="2"/>
      <scheme val="minor"/>
    </font>
    <font>
      <sz val="8.5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164" fontId="0" fillId="0" borderId="0" xfId="0" applyNumberFormat="1"/>
    <xf numFmtId="17" fontId="3" fillId="0" borderId="0" xfId="0" applyNumberFormat="1" applyFont="1" applyAlignment="1">
      <alignment horizontal="right" wrapText="1"/>
    </xf>
    <xf numFmtId="0" fontId="3" fillId="0" borderId="1" xfId="0" applyFont="1" applyBorder="1"/>
    <xf numFmtId="164" fontId="3" fillId="0" borderId="2" xfId="0" applyNumberFormat="1" applyFont="1" applyBorder="1"/>
    <xf numFmtId="0" fontId="3" fillId="0" borderId="3" xfId="0" applyFon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3" fillId="0" borderId="9" xfId="0" applyFont="1" applyBorder="1" applyAlignment="1">
      <alignment horizontal="right"/>
    </xf>
    <xf numFmtId="164" fontId="3" fillId="0" borderId="10" xfId="0" applyNumberFormat="1" applyFont="1" applyBorder="1"/>
    <xf numFmtId="0" fontId="3" fillId="0" borderId="6" xfId="0" applyFont="1" applyBorder="1" applyAlignment="1">
      <alignment horizontal="right"/>
    </xf>
    <xf numFmtId="164" fontId="3" fillId="0" borderId="0" xfId="0" applyNumberFormat="1" applyFont="1"/>
    <xf numFmtId="0" fontId="3" fillId="0" borderId="11" xfId="0" applyFont="1" applyBorder="1"/>
    <xf numFmtId="164" fontId="3" fillId="0" borderId="12" xfId="0" applyNumberFormat="1" applyFont="1" applyBorder="1"/>
    <xf numFmtId="0" fontId="3" fillId="0" borderId="13" xfId="0" applyFont="1" applyBorder="1"/>
    <xf numFmtId="0" fontId="0" fillId="0" borderId="7" xfId="0" applyBorder="1"/>
    <xf numFmtId="165" fontId="0" fillId="0" borderId="7" xfId="1" applyNumberFormat="1" applyFont="1" applyBorder="1"/>
    <xf numFmtId="0" fontId="0" fillId="0" borderId="14" xfId="0" applyBorder="1"/>
    <xf numFmtId="165" fontId="0" fillId="0" borderId="6" xfId="1" applyNumberFormat="1" applyFont="1" applyBorder="1"/>
    <xf numFmtId="165" fontId="3" fillId="0" borderId="7" xfId="1" applyNumberFormat="1" applyFont="1" applyBorder="1"/>
    <xf numFmtId="0" fontId="0" fillId="0" borderId="0" xfId="0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wrapText="1"/>
    </xf>
    <xf numFmtId="0" fontId="3" fillId="0" borderId="16" xfId="0" applyFont="1" applyBorder="1"/>
    <xf numFmtId="44" fontId="1" fillId="0" borderId="17" xfId="1" applyFont="1" applyBorder="1"/>
    <xf numFmtId="0" fontId="3" fillId="0" borderId="18" xfId="0" applyFont="1" applyBorder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15" xfId="0" applyNumberFormat="1" applyFont="1" applyBorder="1"/>
    <xf numFmtId="0" fontId="4" fillId="0" borderId="0" xfId="0" applyFont="1" applyAlignment="1">
      <alignment horizontal="right"/>
    </xf>
    <xf numFmtId="0" fontId="3" fillId="0" borderId="15" xfId="0" applyFont="1" applyBorder="1"/>
    <xf numFmtId="0" fontId="0" fillId="0" borderId="16" xfId="0" applyBorder="1"/>
    <xf numFmtId="164" fontId="2" fillId="0" borderId="7" xfId="0" applyNumberFormat="1" applyFont="1" applyBorder="1"/>
    <xf numFmtId="8" fontId="0" fillId="0" borderId="7" xfId="0" applyNumberFormat="1" applyBorder="1"/>
    <xf numFmtId="164" fontId="4" fillId="0" borderId="0" xfId="0" applyNumberFormat="1" applyFont="1" applyAlignment="1">
      <alignment horizontal="right"/>
    </xf>
    <xf numFmtId="8" fontId="4" fillId="0" borderId="7" xfId="0" applyNumberFormat="1" applyFont="1" applyBorder="1"/>
    <xf numFmtId="8" fontId="2" fillId="0" borderId="7" xfId="0" applyNumberFormat="1" applyFont="1" applyBorder="1"/>
    <xf numFmtId="0" fontId="3" fillId="0" borderId="4" xfId="0" applyFont="1" applyBorder="1" applyAlignment="1">
      <alignment horizontal="center"/>
    </xf>
    <xf numFmtId="164" fontId="3" fillId="0" borderId="7" xfId="0" applyNumberFormat="1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5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16" fontId="5" fillId="0" borderId="20" xfId="0" applyNumberFormat="1" applyFont="1" applyBorder="1"/>
    <xf numFmtId="0" fontId="5" fillId="0" borderId="3" xfId="0" applyFont="1" applyBorder="1"/>
    <xf numFmtId="0" fontId="6" fillId="3" borderId="0" xfId="0" applyFont="1" applyFill="1"/>
    <xf numFmtId="0" fontId="6" fillId="0" borderId="21" xfId="0" applyFont="1" applyBorder="1"/>
    <xf numFmtId="0" fontId="6" fillId="0" borderId="17" xfId="0" applyFont="1" applyBorder="1"/>
    <xf numFmtId="44" fontId="6" fillId="0" borderId="0" xfId="1" applyFont="1"/>
    <xf numFmtId="0" fontId="5" fillId="0" borderId="21" xfId="0" applyFont="1" applyBorder="1"/>
    <xf numFmtId="44" fontId="6" fillId="0" borderId="17" xfId="1" applyFont="1" applyBorder="1"/>
    <xf numFmtId="0" fontId="9" fillId="0" borderId="21" xfId="0" applyFont="1" applyBorder="1"/>
    <xf numFmtId="44" fontId="9" fillId="0" borderId="7" xfId="1" applyFont="1" applyBorder="1"/>
    <xf numFmtId="0" fontId="9" fillId="0" borderId="16" xfId="0" applyFont="1" applyBorder="1"/>
    <xf numFmtId="44" fontId="9" fillId="0" borderId="10" xfId="0" applyNumberFormat="1" applyFont="1" applyBorder="1"/>
    <xf numFmtId="0" fontId="10" fillId="0" borderId="21" xfId="0" applyFont="1" applyBorder="1"/>
    <xf numFmtId="0" fontId="0" fillId="0" borderId="21" xfId="0" applyBorder="1"/>
    <xf numFmtId="44" fontId="0" fillId="0" borderId="17" xfId="1" applyFont="1" applyBorder="1"/>
    <xf numFmtId="14" fontId="5" fillId="0" borderId="21" xfId="0" applyNumberFormat="1" applyFont="1" applyBorder="1"/>
    <xf numFmtId="0" fontId="5" fillId="4" borderId="21" xfId="0" applyFont="1" applyFill="1" applyBorder="1"/>
    <xf numFmtId="44" fontId="5" fillId="4" borderId="17" xfId="1" applyFont="1" applyFill="1" applyBorder="1"/>
    <xf numFmtId="0" fontId="8" fillId="0" borderId="22" xfId="0" applyFont="1" applyBorder="1"/>
    <xf numFmtId="0" fontId="8" fillId="0" borderId="0" xfId="0" applyFont="1"/>
    <xf numFmtId="0" fontId="5" fillId="0" borderId="0" xfId="0" applyFont="1" applyAlignment="1">
      <alignment horizontal="right"/>
    </xf>
    <xf numFmtId="0" fontId="11" fillId="0" borderId="0" xfId="0" applyFont="1"/>
    <xf numFmtId="8" fontId="11" fillId="0" borderId="0" xfId="0" applyNumberFormat="1" applyFont="1"/>
    <xf numFmtId="0" fontId="12" fillId="0" borderId="0" xfId="0" applyFont="1"/>
    <xf numFmtId="0" fontId="13" fillId="0" borderId="0" xfId="0" applyFont="1"/>
    <xf numFmtId="44" fontId="12" fillId="0" borderId="0" xfId="1" applyFont="1"/>
    <xf numFmtId="0" fontId="14" fillId="0" borderId="0" xfId="0" applyFont="1"/>
    <xf numFmtId="0" fontId="15" fillId="0" borderId="0" xfId="0" applyFont="1"/>
    <xf numFmtId="44" fontId="15" fillId="0" borderId="0" xfId="0" applyNumberFormat="1" applyFont="1"/>
    <xf numFmtId="44" fontId="14" fillId="0" borderId="23" xfId="0" applyNumberFormat="1" applyFont="1" applyBorder="1"/>
    <xf numFmtId="44" fontId="8" fillId="0" borderId="0" xfId="1" applyFont="1"/>
    <xf numFmtId="44" fontId="18" fillId="0" borderId="0" xfId="1" applyFont="1"/>
    <xf numFmtId="44" fontId="19" fillId="0" borderId="0" xfId="1" applyFont="1"/>
    <xf numFmtId="0" fontId="11" fillId="4" borderId="0" xfId="0" applyFont="1" applyFill="1"/>
    <xf numFmtId="8" fontId="11" fillId="4" borderId="0" xfId="0" applyNumberFormat="1" applyFont="1" applyFill="1"/>
    <xf numFmtId="0" fontId="20" fillId="0" borderId="0" xfId="0" applyFont="1" applyAlignment="1">
      <alignment horizontal="center"/>
    </xf>
    <xf numFmtId="0" fontId="21" fillId="0" borderId="0" xfId="0" applyFont="1"/>
    <xf numFmtId="44" fontId="21" fillId="0" borderId="0" xfId="1" applyFont="1"/>
    <xf numFmtId="44" fontId="21" fillId="0" borderId="0" xfId="0" applyNumberFormat="1" applyFont="1"/>
    <xf numFmtId="44" fontId="10" fillId="0" borderId="23" xfId="0" applyNumberFormat="1" applyFont="1" applyBorder="1"/>
    <xf numFmtId="44" fontId="22" fillId="0" borderId="0" xfId="1" applyFont="1"/>
    <xf numFmtId="0" fontId="16" fillId="0" borderId="0" xfId="0" applyFont="1"/>
    <xf numFmtId="8" fontId="16" fillId="0" borderId="0" xfId="0" applyNumberFormat="1" applyFont="1"/>
    <xf numFmtId="0" fontId="23" fillId="0" borderId="0" xfId="0" applyFont="1"/>
    <xf numFmtId="44" fontId="5" fillId="0" borderId="0" xfId="1" applyFont="1"/>
    <xf numFmtId="44" fontId="5" fillId="0" borderId="23" xfId="1" applyFont="1" applyBorder="1"/>
    <xf numFmtId="44" fontId="5" fillId="0" borderId="0" xfId="1" applyFont="1" applyAlignment="1">
      <alignment horizontal="center"/>
    </xf>
    <xf numFmtId="44" fontId="16" fillId="0" borderId="0" xfId="1" applyFont="1" applyAlignment="1">
      <alignment horizontal="center"/>
    </xf>
    <xf numFmtId="44" fontId="17" fillId="0" borderId="0" xfId="1" applyFont="1" applyAlignment="1">
      <alignment horizontal="center"/>
    </xf>
    <xf numFmtId="44" fontId="0" fillId="0" borderId="0" xfId="1" applyFont="1"/>
    <xf numFmtId="44" fontId="13" fillId="0" borderId="0" xfId="0" applyNumberFormat="1" applyFont="1"/>
    <xf numFmtId="44" fontId="21" fillId="0" borderId="0" xfId="0" applyNumberFormat="1" applyFont="1" applyBorder="1"/>
    <xf numFmtId="8" fontId="9" fillId="0" borderId="0" xfId="0" applyNumberFormat="1" applyFont="1"/>
    <xf numFmtId="44" fontId="6" fillId="0" borderId="23" xfId="1" applyFont="1" applyBorder="1"/>
    <xf numFmtId="0" fontId="24" fillId="0" borderId="0" xfId="0" applyFont="1"/>
    <xf numFmtId="44" fontId="25" fillId="2" borderId="0" xfId="1" applyFont="1" applyFill="1" applyAlignment="1">
      <alignment horizontal="center"/>
    </xf>
    <xf numFmtId="44" fontId="25" fillId="2" borderId="0" xfId="1" applyFont="1" applyFill="1"/>
    <xf numFmtId="44" fontId="25" fillId="2" borderId="23" xfId="1" applyFont="1" applyFill="1" applyBorder="1"/>
    <xf numFmtId="164" fontId="4" fillId="0" borderId="7" xfId="0" applyNumberFormat="1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4" fillId="0" borderId="0" xfId="0" applyFont="1"/>
    <xf numFmtId="0" fontId="0" fillId="0" borderId="5" xfId="0" applyBorder="1"/>
    <xf numFmtId="44" fontId="1" fillId="0" borderId="15" xfId="1" applyFont="1" applyBorder="1"/>
    <xf numFmtId="0" fontId="0" fillId="0" borderId="25" xfId="0" applyFont="1" applyBorder="1" applyAlignment="1">
      <alignment horizontal="right"/>
    </xf>
    <xf numFmtId="0" fontId="0" fillId="0" borderId="26" xfId="0" applyBorder="1"/>
    <xf numFmtId="0" fontId="0" fillId="0" borderId="27" xfId="0" applyBorder="1"/>
    <xf numFmtId="164" fontId="3" fillId="0" borderId="15" xfId="1" applyNumberFormat="1" applyFont="1" applyBorder="1" applyAlignment="1">
      <alignment horizontal="center"/>
    </xf>
    <xf numFmtId="0" fontId="3" fillId="0" borderId="24" xfId="0" applyFont="1" applyBorder="1"/>
    <xf numFmtId="44" fontId="21" fillId="0" borderId="0" xfId="0" applyNumberFormat="1" applyFont="1" applyFill="1" applyBorder="1"/>
    <xf numFmtId="0" fontId="26" fillId="0" borderId="0" xfId="0" applyFont="1"/>
    <xf numFmtId="44" fontId="26" fillId="0" borderId="0" xfId="0" applyNumberFormat="1" applyFont="1" applyBorder="1"/>
    <xf numFmtId="0" fontId="0" fillId="0" borderId="0" xfId="0" applyFont="1"/>
    <xf numFmtId="0" fontId="3" fillId="0" borderId="26" xfId="0" applyFont="1" applyBorder="1" applyAlignment="1">
      <alignment horizontal="right"/>
    </xf>
    <xf numFmtId="164" fontId="3" fillId="0" borderId="17" xfId="0" applyNumberFormat="1" applyFont="1" applyBorder="1"/>
    <xf numFmtId="0" fontId="0" fillId="0" borderId="0" xfId="0" applyBorder="1"/>
    <xf numFmtId="44" fontId="0" fillId="0" borderId="7" xfId="1" applyFont="1" applyBorder="1"/>
    <xf numFmtId="0" fontId="22" fillId="0" borderId="0" xfId="0" applyFont="1"/>
    <xf numFmtId="0" fontId="0" fillId="0" borderId="9" xfId="0" applyFont="1" applyBorder="1" applyAlignment="1">
      <alignment horizontal="right"/>
    </xf>
    <xf numFmtId="164" fontId="0" fillId="0" borderId="0" xfId="0" applyNumberFormat="1" applyBorder="1"/>
    <xf numFmtId="44" fontId="10" fillId="0" borderId="0" xfId="1" applyFont="1" applyBorder="1"/>
    <xf numFmtId="44" fontId="10" fillId="0" borderId="0" xfId="0" applyNumberFormat="1" applyFont="1" applyBorder="1"/>
    <xf numFmtId="44" fontId="26" fillId="0" borderId="23" xfId="0" applyNumberFormat="1" applyFont="1" applyBorder="1"/>
    <xf numFmtId="44" fontId="21" fillId="0" borderId="0" xfId="1" applyFont="1" applyBorder="1"/>
    <xf numFmtId="0" fontId="0" fillId="0" borderId="4" xfId="0" applyFont="1" applyBorder="1"/>
    <xf numFmtId="164" fontId="0" fillId="0" borderId="5" xfId="0" applyNumberFormat="1" applyFont="1" applyBorder="1"/>
    <xf numFmtId="0" fontId="0" fillId="0" borderId="0" xfId="0" applyFont="1" applyBorder="1"/>
    <xf numFmtId="165" fontId="3" fillId="0" borderId="6" xfId="1" applyNumberFormat="1" applyFont="1" applyBorder="1"/>
    <xf numFmtId="165" fontId="0" fillId="5" borderId="6" xfId="1" applyNumberFormat="1" applyFont="1" applyFill="1" applyBorder="1"/>
    <xf numFmtId="164" fontId="0" fillId="0" borderId="0" xfId="0" applyNumberFormat="1" applyFont="1" applyBorder="1"/>
    <xf numFmtId="0" fontId="0" fillId="0" borderId="28" xfId="0" applyBorder="1"/>
    <xf numFmtId="164" fontId="0" fillId="0" borderId="29" xfId="0" applyNumberFormat="1" applyFont="1" applyBorder="1"/>
    <xf numFmtId="0" fontId="0" fillId="0" borderId="5" xfId="0" applyFont="1" applyBorder="1"/>
    <xf numFmtId="0" fontId="0" fillId="0" borderId="7" xfId="0" applyFont="1" applyBorder="1"/>
    <xf numFmtId="0" fontId="0" fillId="0" borderId="14" xfId="0" applyFont="1" applyBorder="1"/>
    <xf numFmtId="164" fontId="0" fillId="0" borderId="30" xfId="0" applyNumberFormat="1" applyFont="1" applyBorder="1"/>
    <xf numFmtId="8" fontId="27" fillId="0" borderId="7" xfId="0" applyNumberFormat="1" applyFont="1" applyBorder="1"/>
    <xf numFmtId="164" fontId="0" fillId="0" borderId="7" xfId="0" applyNumberFormat="1" applyFont="1" applyBorder="1"/>
    <xf numFmtId="0" fontId="0" fillId="0" borderId="8" xfId="0" applyFont="1" applyBorder="1"/>
    <xf numFmtId="44" fontId="10" fillId="0" borderId="23" xfId="1" applyFont="1" applyBorder="1"/>
    <xf numFmtId="0" fontId="3" fillId="0" borderId="31" xfId="0" applyFont="1" applyBorder="1"/>
    <xf numFmtId="0" fontId="3" fillId="0" borderId="7" xfId="0" applyFont="1" applyBorder="1"/>
    <xf numFmtId="44" fontId="0" fillId="0" borderId="6" xfId="1" applyFont="1" applyBorder="1"/>
    <xf numFmtId="44" fontId="0" fillId="5" borderId="6" xfId="1" applyFont="1" applyFill="1" applyBorder="1"/>
    <xf numFmtId="0" fontId="0" fillId="0" borderId="6" xfId="0" applyFont="1" applyBorder="1"/>
    <xf numFmtId="164" fontId="0" fillId="0" borderId="31" xfId="0" applyNumberFormat="1" applyFont="1" applyBorder="1"/>
    <xf numFmtId="0" fontId="3" fillId="0" borderId="8" xfId="0" applyFont="1" applyBorder="1"/>
    <xf numFmtId="0" fontId="3" fillId="0" borderId="32" xfId="0" applyFont="1" applyBorder="1"/>
    <xf numFmtId="8" fontId="27" fillId="0" borderId="0" xfId="0" applyNumberFormat="1" applyFont="1" applyBorder="1"/>
    <xf numFmtId="0" fontId="28" fillId="0" borderId="0" xfId="0" applyFont="1"/>
    <xf numFmtId="44" fontId="21" fillId="0" borderId="0" xfId="1" applyFont="1" applyFill="1" applyBorder="1"/>
    <xf numFmtId="164" fontId="3" fillId="0" borderId="19" xfId="1" applyNumberFormat="1" applyFont="1" applyBorder="1" applyAlignment="1">
      <alignment horizontal="center"/>
    </xf>
    <xf numFmtId="44" fontId="6" fillId="0" borderId="33" xfId="1" applyFont="1" applyBorder="1"/>
    <xf numFmtId="44" fontId="6" fillId="0" borderId="13" xfId="1" applyFont="1" applyBorder="1"/>
    <xf numFmtId="44" fontId="29" fillId="0" borderId="0" xfId="1" applyFont="1"/>
    <xf numFmtId="0" fontId="3" fillId="0" borderId="34" xfId="0" applyFont="1" applyBorder="1"/>
    <xf numFmtId="0" fontId="8" fillId="0" borderId="0" xfId="0" applyFont="1" applyBorder="1"/>
    <xf numFmtId="164" fontId="3" fillId="0" borderId="31" xfId="0" applyNumberFormat="1" applyFont="1" applyBorder="1"/>
    <xf numFmtId="165" fontId="3" fillId="5" borderId="6" xfId="1" applyNumberFormat="1" applyFont="1" applyFill="1" applyBorder="1"/>
    <xf numFmtId="44" fontId="21" fillId="0" borderId="23" xfId="1" applyFont="1" applyBorder="1"/>
    <xf numFmtId="44" fontId="3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opLeftCell="A26" workbookViewId="0">
      <selection activeCell="A14" sqref="A14"/>
    </sheetView>
  </sheetViews>
  <sheetFormatPr defaultRowHeight="15" x14ac:dyDescent="0.25"/>
  <cols>
    <col min="1" max="1" width="65.140625" customWidth="1"/>
    <col min="2" max="2" width="13" customWidth="1"/>
  </cols>
  <sheetData>
    <row r="1" spans="1:3" x14ac:dyDescent="0.25">
      <c r="A1" s="1" t="s">
        <v>27</v>
      </c>
      <c r="B1" s="2"/>
    </row>
    <row r="2" spans="1:3" ht="15.75" thickBot="1" x14ac:dyDescent="0.3">
      <c r="A2" s="3">
        <v>44287</v>
      </c>
      <c r="B2" s="2"/>
    </row>
    <row r="3" spans="1:3" x14ac:dyDescent="0.25">
      <c r="A3" s="4" t="s">
        <v>0</v>
      </c>
      <c r="B3" s="5" t="s">
        <v>1</v>
      </c>
      <c r="C3" s="6" t="s">
        <v>2</v>
      </c>
    </row>
    <row r="4" spans="1:3" x14ac:dyDescent="0.25">
      <c r="A4" s="7" t="s">
        <v>29</v>
      </c>
      <c r="B4" s="8">
        <v>17000</v>
      </c>
      <c r="C4" s="7" t="s">
        <v>4</v>
      </c>
    </row>
    <row r="5" spans="1:3" ht="15.75" thickBot="1" x14ac:dyDescent="0.3">
      <c r="A5" s="12"/>
      <c r="B5" s="13">
        <f>SUM(B4:B4)</f>
        <v>17000</v>
      </c>
      <c r="C5" s="7"/>
    </row>
    <row r="6" spans="1:3" ht="15.75" thickBot="1" x14ac:dyDescent="0.3">
      <c r="A6" s="14"/>
      <c r="B6" s="15"/>
    </row>
    <row r="7" spans="1:3" x14ac:dyDescent="0.25">
      <c r="A7" s="16" t="s">
        <v>3</v>
      </c>
      <c r="B7" s="17"/>
      <c r="C7" s="18"/>
    </row>
    <row r="8" spans="1:3" x14ac:dyDescent="0.25">
      <c r="A8" s="19" t="s">
        <v>34</v>
      </c>
      <c r="B8" s="20">
        <v>14.39</v>
      </c>
      <c r="C8" s="11" t="s">
        <v>4</v>
      </c>
    </row>
    <row r="9" spans="1:3" x14ac:dyDescent="0.25">
      <c r="A9" s="19" t="s">
        <v>28</v>
      </c>
      <c r="B9" s="20">
        <v>108</v>
      </c>
      <c r="C9" s="11" t="s">
        <v>4</v>
      </c>
    </row>
    <row r="10" spans="1:3" x14ac:dyDescent="0.25">
      <c r="A10" s="21" t="s">
        <v>30</v>
      </c>
      <c r="B10" s="22">
        <v>479.95</v>
      </c>
      <c r="C10" s="21" t="s">
        <v>4</v>
      </c>
    </row>
    <row r="11" spans="1:3" x14ac:dyDescent="0.25">
      <c r="A11" s="21" t="s">
        <v>31</v>
      </c>
      <c r="B11" s="22">
        <v>54</v>
      </c>
      <c r="C11" s="21" t="s">
        <v>4</v>
      </c>
    </row>
    <row r="12" spans="1:3" x14ac:dyDescent="0.25">
      <c r="A12" s="21" t="s">
        <v>32</v>
      </c>
      <c r="B12" s="22">
        <v>20.98</v>
      </c>
      <c r="C12" s="21" t="s">
        <v>4</v>
      </c>
    </row>
    <row r="13" spans="1:3" x14ac:dyDescent="0.25">
      <c r="A13" s="21" t="s">
        <v>33</v>
      </c>
      <c r="B13" s="22">
        <v>36</v>
      </c>
      <c r="C13" s="21" t="s">
        <v>4</v>
      </c>
    </row>
    <row r="14" spans="1:3" x14ac:dyDescent="0.25">
      <c r="A14" s="21" t="s">
        <v>37</v>
      </c>
      <c r="B14" s="22">
        <v>38.93</v>
      </c>
      <c r="C14" s="9" t="s">
        <v>4</v>
      </c>
    </row>
    <row r="15" spans="1:3" x14ac:dyDescent="0.25">
      <c r="A15" s="9" t="s">
        <v>35</v>
      </c>
      <c r="B15" s="22">
        <v>337.2</v>
      </c>
      <c r="C15" s="9" t="s">
        <v>4</v>
      </c>
    </row>
    <row r="16" spans="1:3" x14ac:dyDescent="0.25">
      <c r="A16" s="9" t="s">
        <v>5</v>
      </c>
      <c r="B16" s="22">
        <v>988.08</v>
      </c>
      <c r="C16" s="9" t="s">
        <v>4</v>
      </c>
    </row>
    <row r="17" spans="1:3" x14ac:dyDescent="0.25">
      <c r="A17" s="9" t="s">
        <v>7</v>
      </c>
      <c r="B17" s="22">
        <v>13.32</v>
      </c>
      <c r="C17" s="9" t="s">
        <v>4</v>
      </c>
    </row>
    <row r="18" spans="1:3" x14ac:dyDescent="0.25">
      <c r="A18" s="9" t="s">
        <v>6</v>
      </c>
      <c r="B18" s="22">
        <v>20</v>
      </c>
      <c r="C18" s="21" t="s">
        <v>4</v>
      </c>
    </row>
    <row r="19" spans="1:3" x14ac:dyDescent="0.25">
      <c r="A19" s="9" t="s">
        <v>38</v>
      </c>
      <c r="B19" s="22">
        <v>58.8</v>
      </c>
      <c r="C19" s="21" t="s">
        <v>4</v>
      </c>
    </row>
    <row r="20" spans="1:3" x14ac:dyDescent="0.25">
      <c r="A20" s="9" t="s">
        <v>44</v>
      </c>
      <c r="B20" s="22">
        <v>9.65</v>
      </c>
      <c r="C20" s="21" t="s">
        <v>4</v>
      </c>
    </row>
    <row r="21" spans="1:3" x14ac:dyDescent="0.25">
      <c r="A21" s="9" t="s">
        <v>40</v>
      </c>
      <c r="B21" s="22">
        <v>300</v>
      </c>
      <c r="C21" s="21" t="s">
        <v>4</v>
      </c>
    </row>
    <row r="22" spans="1:3" x14ac:dyDescent="0.25">
      <c r="A22" s="9" t="s">
        <v>42</v>
      </c>
      <c r="B22" s="22">
        <v>375</v>
      </c>
      <c r="C22" s="21" t="s">
        <v>4</v>
      </c>
    </row>
    <row r="23" spans="1:3" x14ac:dyDescent="0.25">
      <c r="A23" s="9" t="s">
        <v>43</v>
      </c>
      <c r="B23" s="22">
        <v>14.39</v>
      </c>
      <c r="C23" s="21" t="s">
        <v>4</v>
      </c>
    </row>
    <row r="24" spans="1:3" ht="15.75" thickBot="1" x14ac:dyDescent="0.3">
      <c r="A24" s="9"/>
      <c r="B24" s="23">
        <f>SUM(B8:B23)</f>
        <v>2868.6900000000005</v>
      </c>
      <c r="C24" s="11"/>
    </row>
    <row r="25" spans="1:3" ht="15.75" thickBot="1" x14ac:dyDescent="0.3">
      <c r="A25" s="25"/>
      <c r="C25" s="24"/>
    </row>
    <row r="26" spans="1:3" ht="15.75" thickBot="1" x14ac:dyDescent="0.3">
      <c r="A26" s="26" t="s">
        <v>8</v>
      </c>
      <c r="C26" s="24"/>
    </row>
    <row r="27" spans="1:3" ht="15.75" thickBot="1" x14ac:dyDescent="0.3">
      <c r="A27" s="27" t="s">
        <v>9</v>
      </c>
      <c r="B27" s="28">
        <v>12417.9</v>
      </c>
      <c r="C27" s="24"/>
    </row>
    <row r="28" spans="1:3" ht="15.75" thickBot="1" x14ac:dyDescent="0.3">
      <c r="A28" s="29" t="s">
        <v>10</v>
      </c>
      <c r="B28" s="28">
        <v>2211.63</v>
      </c>
      <c r="C28" s="24"/>
    </row>
    <row r="29" spans="1:3" ht="15.75" thickBot="1" x14ac:dyDescent="0.3">
      <c r="A29" s="25" t="s">
        <v>11</v>
      </c>
      <c r="B29" s="30">
        <f>SUM(B27:B28)</f>
        <v>14629.529999999999</v>
      </c>
      <c r="C29" s="24"/>
    </row>
    <row r="30" spans="1:3" ht="15.75" thickBot="1" x14ac:dyDescent="0.3">
      <c r="A30" s="31"/>
      <c r="C30" s="24"/>
    </row>
    <row r="31" spans="1:3" ht="15.75" thickBot="1" x14ac:dyDescent="0.3">
      <c r="A31" s="46" t="s">
        <v>39</v>
      </c>
      <c r="B31" s="2"/>
      <c r="C31" s="24"/>
    </row>
    <row r="32" spans="1:3" ht="15.75" thickBot="1" x14ac:dyDescent="0.3">
      <c r="A32" s="47" t="s">
        <v>12</v>
      </c>
      <c r="B32" s="32">
        <v>78441.259999999995</v>
      </c>
      <c r="C32" s="24"/>
    </row>
    <row r="33" spans="1:3" ht="15.75" thickBot="1" x14ac:dyDescent="0.3">
      <c r="A33" s="31"/>
      <c r="B33" s="15"/>
      <c r="C33" s="33"/>
    </row>
    <row r="34" spans="1:3" ht="15.75" thickBot="1" x14ac:dyDescent="0.3">
      <c r="A34" s="34" t="s">
        <v>13</v>
      </c>
      <c r="B34" s="2"/>
      <c r="C34" s="33"/>
    </row>
    <row r="35" spans="1:3" ht="15.75" thickBot="1" x14ac:dyDescent="0.3">
      <c r="A35" s="35" t="s">
        <v>14</v>
      </c>
      <c r="B35" s="36">
        <v>103.4</v>
      </c>
      <c r="C35" s="33"/>
    </row>
    <row r="36" spans="1:3" ht="15.75" thickBot="1" x14ac:dyDescent="0.3">
      <c r="A36" s="35" t="s">
        <v>15</v>
      </c>
      <c r="B36" s="10">
        <v>12482.69</v>
      </c>
      <c r="C36" s="33"/>
    </row>
    <row r="37" spans="1:3" x14ac:dyDescent="0.25">
      <c r="A37" s="19" t="s">
        <v>16</v>
      </c>
      <c r="B37" s="37">
        <v>10265.98</v>
      </c>
      <c r="C37" s="33"/>
    </row>
    <row r="38" spans="1:3" x14ac:dyDescent="0.25">
      <c r="A38" s="11" t="s">
        <v>17</v>
      </c>
      <c r="B38" s="39">
        <v>1000</v>
      </c>
      <c r="C38" s="38"/>
    </row>
    <row r="39" spans="1:3" x14ac:dyDescent="0.25">
      <c r="A39" s="21" t="s">
        <v>18</v>
      </c>
      <c r="B39" s="39">
        <v>551.78</v>
      </c>
      <c r="C39" s="38"/>
    </row>
    <row r="40" spans="1:3" x14ac:dyDescent="0.25">
      <c r="A40" s="21" t="s">
        <v>19</v>
      </c>
      <c r="B40" s="39">
        <v>288.62</v>
      </c>
      <c r="C40" s="38"/>
    </row>
    <row r="41" spans="1:3" x14ac:dyDescent="0.25">
      <c r="A41" s="11" t="s">
        <v>20</v>
      </c>
      <c r="B41" s="40">
        <v>865.33</v>
      </c>
      <c r="C41" s="38"/>
    </row>
    <row r="42" spans="1:3" x14ac:dyDescent="0.25">
      <c r="A42" s="11" t="s">
        <v>21</v>
      </c>
      <c r="B42" s="39">
        <v>0</v>
      </c>
      <c r="C42" s="38"/>
    </row>
    <row r="43" spans="1:3" x14ac:dyDescent="0.25">
      <c r="A43" s="11" t="s">
        <v>22</v>
      </c>
      <c r="B43" s="39">
        <v>1000</v>
      </c>
      <c r="C43" s="38"/>
    </row>
    <row r="44" spans="1:3" x14ac:dyDescent="0.25">
      <c r="A44" s="19" t="s">
        <v>23</v>
      </c>
      <c r="B44" s="39">
        <v>400</v>
      </c>
      <c r="C44" s="38"/>
    </row>
    <row r="45" spans="1:3" x14ac:dyDescent="0.25">
      <c r="A45" s="41" t="s">
        <v>24</v>
      </c>
      <c r="B45" s="42">
        <v>25020.34</v>
      </c>
    </row>
    <row r="46" spans="1:3" x14ac:dyDescent="0.25">
      <c r="A46" s="43" t="s">
        <v>25</v>
      </c>
    </row>
    <row r="47" spans="1:3" x14ac:dyDescent="0.25">
      <c r="A47" s="43" t="s">
        <v>26</v>
      </c>
      <c r="B47" s="15"/>
    </row>
    <row r="48" spans="1:3" x14ac:dyDescent="0.25">
      <c r="A48" s="1" t="s">
        <v>41</v>
      </c>
    </row>
    <row r="49" spans="1:2" x14ac:dyDescent="0.25">
      <c r="A49" s="44" t="s">
        <v>36</v>
      </c>
      <c r="B49" s="1"/>
    </row>
    <row r="50" spans="1:2" x14ac:dyDescent="0.25">
      <c r="B50" s="4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604CC-2E6A-40F6-8714-A53C47D98C0C}">
  <dimension ref="A1:C51"/>
  <sheetViews>
    <sheetView workbookViewId="0">
      <selection activeCell="C13" sqref="C13"/>
    </sheetView>
  </sheetViews>
  <sheetFormatPr defaultRowHeight="15" x14ac:dyDescent="0.25"/>
  <cols>
    <col min="1" max="1" width="52" customWidth="1"/>
    <col min="2" max="2" width="15.5703125" customWidth="1"/>
    <col min="3" max="3" width="19.85546875" customWidth="1"/>
  </cols>
  <sheetData>
    <row r="1" spans="1:3" x14ac:dyDescent="0.25">
      <c r="A1" s="1" t="s">
        <v>27</v>
      </c>
      <c r="B1" s="2"/>
    </row>
    <row r="2" spans="1:3" ht="15.75" thickBot="1" x14ac:dyDescent="0.3">
      <c r="A2" s="3">
        <v>44440</v>
      </c>
      <c r="B2" s="2"/>
    </row>
    <row r="3" spans="1:3" x14ac:dyDescent="0.25">
      <c r="A3" s="4" t="s">
        <v>0</v>
      </c>
      <c r="B3" s="5" t="s">
        <v>1</v>
      </c>
      <c r="C3" s="6" t="s">
        <v>2</v>
      </c>
    </row>
    <row r="4" spans="1:3" x14ac:dyDescent="0.25">
      <c r="A4" s="137"/>
      <c r="B4" s="138"/>
      <c r="C4" s="139"/>
    </row>
    <row r="5" spans="1:3" ht="15.75" thickBot="1" x14ac:dyDescent="0.3">
      <c r="A5" s="131"/>
      <c r="B5" s="13"/>
      <c r="C5" s="7"/>
    </row>
    <row r="6" spans="1:3" ht="15.75" thickBot="1" x14ac:dyDescent="0.3">
      <c r="A6" s="126"/>
      <c r="B6" s="127"/>
      <c r="C6" s="128"/>
    </row>
    <row r="7" spans="1:3" x14ac:dyDescent="0.25">
      <c r="A7" s="16" t="s">
        <v>3</v>
      </c>
      <c r="B7" s="17"/>
      <c r="C7" s="121"/>
    </row>
    <row r="8" spans="1:3" x14ac:dyDescent="0.25">
      <c r="A8" t="s">
        <v>233</v>
      </c>
      <c r="B8" s="129">
        <v>84</v>
      </c>
      <c r="C8" s="19" t="s">
        <v>4</v>
      </c>
    </row>
    <row r="9" spans="1:3" x14ac:dyDescent="0.25">
      <c r="A9" s="19" t="s">
        <v>234</v>
      </c>
      <c r="B9" s="20">
        <v>900</v>
      </c>
      <c r="C9" s="11" t="s">
        <v>235</v>
      </c>
    </row>
    <row r="10" spans="1:3" x14ac:dyDescent="0.25">
      <c r="A10" s="19" t="s">
        <v>236</v>
      </c>
      <c r="B10" s="20">
        <v>240</v>
      </c>
      <c r="C10" s="11" t="s">
        <v>4</v>
      </c>
    </row>
    <row r="11" spans="1:3" x14ac:dyDescent="0.25">
      <c r="A11" s="21" t="s">
        <v>238</v>
      </c>
      <c r="B11" s="22">
        <v>37</v>
      </c>
      <c r="C11" s="21" t="s">
        <v>46</v>
      </c>
    </row>
    <row r="12" spans="1:3" x14ac:dyDescent="0.25">
      <c r="A12" s="21" t="s">
        <v>237</v>
      </c>
      <c r="B12" s="22">
        <v>22</v>
      </c>
      <c r="C12" s="21" t="s">
        <v>4</v>
      </c>
    </row>
    <row r="13" spans="1:3" x14ac:dyDescent="0.25">
      <c r="A13" s="21" t="s">
        <v>5</v>
      </c>
      <c r="B13" s="141">
        <v>988.08</v>
      </c>
      <c r="C13" s="21" t="s">
        <v>46</v>
      </c>
    </row>
    <row r="14" spans="1:3" x14ac:dyDescent="0.25">
      <c r="A14" s="21" t="s">
        <v>7</v>
      </c>
      <c r="B14" s="141">
        <v>9</v>
      </c>
      <c r="C14" s="21" t="s">
        <v>46</v>
      </c>
    </row>
    <row r="15" spans="1:3" x14ac:dyDescent="0.25">
      <c r="A15" s="21" t="s">
        <v>6</v>
      </c>
      <c r="B15" s="141">
        <v>20</v>
      </c>
      <c r="C15" s="21" t="s">
        <v>46</v>
      </c>
    </row>
    <row r="16" spans="1:3" x14ac:dyDescent="0.25">
      <c r="A16" s="21" t="s">
        <v>239</v>
      </c>
      <c r="B16" s="141">
        <v>750</v>
      </c>
      <c r="C16" s="9" t="s">
        <v>4</v>
      </c>
    </row>
    <row r="17" spans="1:3" x14ac:dyDescent="0.25">
      <c r="A17" s="21" t="s">
        <v>243</v>
      </c>
      <c r="B17" s="141">
        <v>291.64999999999998</v>
      </c>
      <c r="C17" s="9" t="s">
        <v>244</v>
      </c>
    </row>
    <row r="18" spans="1:3" x14ac:dyDescent="0.25">
      <c r="A18" s="21" t="s">
        <v>232</v>
      </c>
      <c r="B18" s="141">
        <v>14.39</v>
      </c>
      <c r="C18" s="9" t="s">
        <v>46</v>
      </c>
    </row>
    <row r="19" spans="1:3" x14ac:dyDescent="0.25">
      <c r="A19" s="9"/>
      <c r="B19" s="140">
        <f>SUM(B8:B18)</f>
        <v>3356.12</v>
      </c>
      <c r="C19" s="9"/>
    </row>
    <row r="20" spans="1:3" ht="15.75" thickBot="1" x14ac:dyDescent="0.3">
      <c r="A20" s="117"/>
      <c r="B20" s="118"/>
      <c r="C20" s="24"/>
    </row>
    <row r="21" spans="1:3" ht="15.75" thickBot="1" x14ac:dyDescent="0.3">
      <c r="A21" s="26" t="s">
        <v>242</v>
      </c>
      <c r="B21" s="119"/>
      <c r="C21" s="24"/>
    </row>
    <row r="22" spans="1:3" ht="15.75" thickBot="1" x14ac:dyDescent="0.3">
      <c r="A22" s="27" t="s">
        <v>9</v>
      </c>
      <c r="B22" s="116">
        <v>10043.18</v>
      </c>
      <c r="C22" s="24"/>
    </row>
    <row r="23" spans="1:3" ht="15.75" thickBot="1" x14ac:dyDescent="0.3">
      <c r="A23" s="29" t="s">
        <v>10</v>
      </c>
      <c r="B23" s="116">
        <v>2211.75</v>
      </c>
      <c r="C23" s="24"/>
    </row>
    <row r="24" spans="1:3" ht="15.75" thickBot="1" x14ac:dyDescent="0.3">
      <c r="A24" s="25" t="s">
        <v>11</v>
      </c>
      <c r="B24" s="120">
        <f>SUM(B22:B23)</f>
        <v>12254.93</v>
      </c>
      <c r="C24" s="24"/>
    </row>
    <row r="25" spans="1:3" ht="15.75" thickBot="1" x14ac:dyDescent="0.3">
      <c r="A25" s="31"/>
      <c r="C25" s="24"/>
    </row>
    <row r="26" spans="1:3" ht="15.75" thickBot="1" x14ac:dyDescent="0.3">
      <c r="A26" s="46" t="s">
        <v>39</v>
      </c>
      <c r="B26" s="2"/>
      <c r="C26" s="24"/>
    </row>
    <row r="27" spans="1:3" ht="15.75" thickBot="1" x14ac:dyDescent="0.3">
      <c r="A27" s="47" t="s">
        <v>12</v>
      </c>
      <c r="B27" s="32">
        <v>78441.259999999995</v>
      </c>
      <c r="C27" s="24"/>
    </row>
    <row r="28" spans="1:3" ht="15.75" thickBot="1" x14ac:dyDescent="0.3">
      <c r="A28" s="31"/>
      <c r="B28" s="15"/>
      <c r="C28" s="33"/>
    </row>
    <row r="29" spans="1:3" ht="15.75" thickBot="1" x14ac:dyDescent="0.3">
      <c r="A29" s="34" t="s">
        <v>13</v>
      </c>
      <c r="B29" s="2"/>
      <c r="C29" s="33"/>
    </row>
    <row r="30" spans="1:3" ht="15.75" thickBot="1" x14ac:dyDescent="0.3">
      <c r="A30" s="35" t="s">
        <v>14</v>
      </c>
      <c r="B30" s="111">
        <v>645.85</v>
      </c>
      <c r="C30" s="33"/>
    </row>
    <row r="31" spans="1:3" ht="15.75" thickBot="1" x14ac:dyDescent="0.3">
      <c r="A31" s="35" t="s">
        <v>15</v>
      </c>
      <c r="B31" s="10">
        <v>12482.69</v>
      </c>
      <c r="C31" s="33"/>
    </row>
    <row r="32" spans="1:3" x14ac:dyDescent="0.25">
      <c r="A32" s="19" t="s">
        <v>16</v>
      </c>
      <c r="B32" s="37">
        <v>10265.98</v>
      </c>
      <c r="C32" s="33"/>
    </row>
    <row r="33" spans="1:3" x14ac:dyDescent="0.25">
      <c r="A33" s="11" t="s">
        <v>17</v>
      </c>
      <c r="B33" s="39">
        <v>1000</v>
      </c>
      <c r="C33" s="38"/>
    </row>
    <row r="34" spans="1:3" x14ac:dyDescent="0.25">
      <c r="A34" s="21" t="s">
        <v>18</v>
      </c>
      <c r="B34" s="39">
        <v>551.78</v>
      </c>
      <c r="C34" s="38"/>
    </row>
    <row r="35" spans="1:3" x14ac:dyDescent="0.25">
      <c r="A35" s="21" t="s">
        <v>19</v>
      </c>
      <c r="B35" s="39">
        <v>288.62</v>
      </c>
      <c r="C35" s="38"/>
    </row>
    <row r="36" spans="1:3" x14ac:dyDescent="0.25">
      <c r="A36" s="11" t="s">
        <v>20</v>
      </c>
      <c r="B36" s="40">
        <v>865.33</v>
      </c>
      <c r="C36" s="38"/>
    </row>
    <row r="37" spans="1:3" x14ac:dyDescent="0.25">
      <c r="A37" s="11" t="s">
        <v>21</v>
      </c>
      <c r="B37" s="39">
        <v>0</v>
      </c>
      <c r="C37" s="38"/>
    </row>
    <row r="38" spans="1:3" x14ac:dyDescent="0.25">
      <c r="A38" s="19" t="s">
        <v>23</v>
      </c>
      <c r="B38" s="39">
        <v>400</v>
      </c>
      <c r="C38" s="38"/>
    </row>
    <row r="39" spans="1:3" x14ac:dyDescent="0.25">
      <c r="A39" s="11" t="s">
        <v>175</v>
      </c>
      <c r="B39" s="40">
        <v>88.1</v>
      </c>
      <c r="C39" s="38"/>
    </row>
    <row r="40" spans="1:3" x14ac:dyDescent="0.25">
      <c r="A40" s="11" t="s">
        <v>187</v>
      </c>
      <c r="B40" s="40">
        <v>5400</v>
      </c>
      <c r="C40" s="38"/>
    </row>
    <row r="41" spans="1:3" x14ac:dyDescent="0.25">
      <c r="A41" s="41" t="s">
        <v>24</v>
      </c>
      <c r="B41" s="42">
        <v>19281.490000000002</v>
      </c>
      <c r="C41" s="2"/>
    </row>
    <row r="42" spans="1:3" x14ac:dyDescent="0.25">
      <c r="A42" s="112"/>
      <c r="B42" s="113"/>
    </row>
    <row r="43" spans="1:3" x14ac:dyDescent="0.25">
      <c r="A43" s="1" t="s">
        <v>190</v>
      </c>
    </row>
    <row r="44" spans="1:3" x14ac:dyDescent="0.25">
      <c r="A44" s="1" t="s">
        <v>240</v>
      </c>
    </row>
    <row r="45" spans="1:3" x14ac:dyDescent="0.25">
      <c r="A45" s="1"/>
    </row>
    <row r="46" spans="1:3" x14ac:dyDescent="0.25">
      <c r="A46" s="1" t="s">
        <v>189</v>
      </c>
    </row>
    <row r="47" spans="1:3" x14ac:dyDescent="0.25">
      <c r="A47" s="43" t="s">
        <v>176</v>
      </c>
      <c r="B47" s="43"/>
      <c r="C47" s="43"/>
    </row>
    <row r="48" spans="1:3" x14ac:dyDescent="0.25">
      <c r="A48" s="43" t="s">
        <v>177</v>
      </c>
      <c r="B48" s="43"/>
      <c r="C48" s="43"/>
    </row>
    <row r="49" spans="1:3" x14ac:dyDescent="0.25">
      <c r="A49" s="43" t="s">
        <v>231</v>
      </c>
      <c r="B49" s="43"/>
      <c r="C49" s="43"/>
    </row>
    <row r="50" spans="1:3" x14ac:dyDescent="0.25">
      <c r="A50" s="114"/>
      <c r="B50" s="15"/>
    </row>
    <row r="51" spans="1:3" x14ac:dyDescent="0.25">
      <c r="A51" s="114"/>
      <c r="B51" s="1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2CA2A-8A19-4DE5-8777-962BD77F0BF7}">
  <dimension ref="A1:H110"/>
  <sheetViews>
    <sheetView topLeftCell="A20" workbookViewId="0">
      <selection activeCell="C25" sqref="C25"/>
    </sheetView>
  </sheetViews>
  <sheetFormatPr defaultRowHeight="15" x14ac:dyDescent="0.25"/>
  <cols>
    <col min="1" max="1" width="29.140625" customWidth="1"/>
    <col min="2" max="2" width="10.140625" customWidth="1"/>
    <col min="3" max="3" width="10.7109375" customWidth="1"/>
    <col min="4" max="4" width="7.42578125" customWidth="1"/>
    <col min="5" max="5" width="10.140625" customWidth="1"/>
    <col min="6" max="6" width="1.140625" customWidth="1"/>
    <col min="8" max="8" width="9.5703125" customWidth="1"/>
  </cols>
  <sheetData>
    <row r="1" spans="1:8" ht="15.75" thickBot="1" x14ac:dyDescent="0.3">
      <c r="A1" s="48" t="s">
        <v>241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242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/>
      <c r="C4" s="58"/>
      <c r="D4" s="58"/>
      <c r="E4" s="109">
        <v>520</v>
      </c>
      <c r="F4" s="55"/>
      <c r="G4" s="59" t="s">
        <v>58</v>
      </c>
      <c r="H4" s="60">
        <v>10043.18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SUM(H36+H49)</f>
        <v>4139.9799999999996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5903.2000000000007</v>
      </c>
    </row>
    <row r="8" spans="1:8" x14ac:dyDescent="0.25">
      <c r="A8" s="50" t="s">
        <v>64</v>
      </c>
      <c r="B8" s="58">
        <v>0.12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2211.75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69</v>
      </c>
      <c r="B12" s="58"/>
      <c r="C12" s="58"/>
      <c r="D12" s="58"/>
      <c r="E12" s="109"/>
      <c r="F12" s="55"/>
      <c r="G12" s="68" t="s">
        <v>70</v>
      </c>
      <c r="H12" s="60"/>
    </row>
    <row r="13" spans="1:8" x14ac:dyDescent="0.25">
      <c r="A13" s="50" t="s">
        <v>71</v>
      </c>
      <c r="B13" s="58"/>
      <c r="C13" s="58"/>
      <c r="D13" s="58"/>
      <c r="E13" s="109"/>
      <c r="F13" s="55"/>
      <c r="G13" s="56"/>
      <c r="H13" s="60"/>
    </row>
    <row r="14" spans="1:8" x14ac:dyDescent="0.25">
      <c r="A14" s="50" t="s">
        <v>72</v>
      </c>
      <c r="B14" s="58">
        <v>567.54</v>
      </c>
      <c r="C14" s="58"/>
      <c r="D14" s="58"/>
      <c r="E14" s="109">
        <v>1500</v>
      </c>
      <c r="F14" s="55"/>
      <c r="G14" s="69" t="s">
        <v>73</v>
      </c>
      <c r="H14" s="70">
        <f>SUM(H7+H9+H11)</f>
        <v>86556.209999999992</v>
      </c>
    </row>
    <row r="15" spans="1:8" x14ac:dyDescent="0.25">
      <c r="A15" s="50" t="s">
        <v>74</v>
      </c>
      <c r="B15" s="58"/>
      <c r="C15" s="58"/>
      <c r="D15" s="58"/>
      <c r="E15" s="109"/>
      <c r="F15" s="55"/>
      <c r="G15" s="71"/>
      <c r="H15" s="71"/>
    </row>
    <row r="16" spans="1:8" x14ac:dyDescent="0.25">
      <c r="A16" s="50" t="s">
        <v>211</v>
      </c>
      <c r="B16" s="58">
        <v>606</v>
      </c>
      <c r="C16" s="58"/>
      <c r="D16" s="58"/>
      <c r="E16" s="109"/>
      <c r="F16" s="55"/>
      <c r="G16" s="72"/>
      <c r="H16" s="72"/>
    </row>
    <row r="17" spans="1:8" x14ac:dyDescent="0.25">
      <c r="A17" s="50" t="s">
        <v>76</v>
      </c>
      <c r="B17" s="58">
        <v>2050</v>
      </c>
      <c r="C17" s="58"/>
      <c r="D17" s="58"/>
      <c r="E17" s="109"/>
      <c r="F17" s="55"/>
      <c r="G17" s="74" t="s">
        <v>80</v>
      </c>
      <c r="H17" s="75">
        <v>90473.74</v>
      </c>
    </row>
    <row r="18" spans="1:8" x14ac:dyDescent="0.25">
      <c r="A18" s="50" t="s">
        <v>77</v>
      </c>
      <c r="B18" s="58"/>
      <c r="C18" s="58"/>
      <c r="D18" s="58"/>
      <c r="E18" s="109"/>
      <c r="F18" s="55"/>
      <c r="G18" s="76"/>
      <c r="H18" s="76"/>
    </row>
    <row r="19" spans="1:8" x14ac:dyDescent="0.25">
      <c r="A19" s="50" t="s">
        <v>78</v>
      </c>
      <c r="B19" s="58"/>
      <c r="C19" s="58"/>
      <c r="D19" s="58"/>
      <c r="E19" s="109">
        <v>720</v>
      </c>
      <c r="F19" s="55"/>
      <c r="G19" s="77" t="s">
        <v>83</v>
      </c>
      <c r="H19" s="77"/>
    </row>
    <row r="20" spans="1:8" x14ac:dyDescent="0.25">
      <c r="A20" s="73" t="s">
        <v>79</v>
      </c>
      <c r="B20" s="98">
        <f>SUM(B3:B18)</f>
        <v>3823.66</v>
      </c>
      <c r="C20" s="58"/>
      <c r="D20" s="58"/>
      <c r="E20" s="110">
        <f>SUM(E4:E19)</f>
        <v>3085</v>
      </c>
      <c r="F20" s="55"/>
      <c r="G20" s="77" t="s">
        <v>85</v>
      </c>
      <c r="H20" s="103">
        <f>SUM(B26)</f>
        <v>20823.66</v>
      </c>
    </row>
    <row r="21" spans="1:8" x14ac:dyDescent="0.25">
      <c r="A21" s="73" t="s">
        <v>81</v>
      </c>
      <c r="B21" s="58"/>
      <c r="C21" s="58"/>
      <c r="D21" s="58"/>
      <c r="E21" s="109"/>
      <c r="F21" s="55"/>
      <c r="G21" s="76" t="s">
        <v>87</v>
      </c>
      <c r="H21" s="78"/>
    </row>
    <row r="22" spans="1:8" x14ac:dyDescent="0.25">
      <c r="A22" s="50" t="s">
        <v>82</v>
      </c>
      <c r="B22" s="58">
        <v>17000</v>
      </c>
      <c r="C22" s="58"/>
      <c r="D22" s="58"/>
      <c r="E22" s="109"/>
      <c r="F22" s="55"/>
      <c r="G22" s="79"/>
      <c r="H22" s="82">
        <f>SUM(H20:H21)</f>
        <v>20823.66</v>
      </c>
    </row>
    <row r="23" spans="1:8" x14ac:dyDescent="0.25">
      <c r="A23" s="50" t="s">
        <v>84</v>
      </c>
      <c r="B23" s="58"/>
      <c r="C23" s="58"/>
      <c r="D23" s="58"/>
      <c r="E23" s="109"/>
      <c r="F23" s="55"/>
      <c r="G23" s="80" t="s">
        <v>89</v>
      </c>
      <c r="H23" s="80"/>
    </row>
    <row r="24" spans="1:8" x14ac:dyDescent="0.25">
      <c r="A24" s="50" t="s">
        <v>86</v>
      </c>
      <c r="B24" s="58"/>
      <c r="C24" s="58"/>
      <c r="D24" s="58"/>
      <c r="E24" s="109"/>
      <c r="F24" s="55"/>
      <c r="G24" s="80" t="s">
        <v>90</v>
      </c>
      <c r="H24" s="81">
        <f>SUM(B110)</f>
        <v>24741.190000000002</v>
      </c>
    </row>
    <row r="25" spans="1:8" x14ac:dyDescent="0.25">
      <c r="A25" s="50" t="s">
        <v>88</v>
      </c>
      <c r="B25" s="58"/>
      <c r="C25" s="58"/>
      <c r="D25" s="58"/>
      <c r="E25" s="109"/>
      <c r="F25" s="55"/>
      <c r="G25" s="76" t="s">
        <v>87</v>
      </c>
      <c r="H25" s="78"/>
    </row>
    <row r="26" spans="1:8" x14ac:dyDescent="0.25">
      <c r="A26" s="73" t="s">
        <v>85</v>
      </c>
      <c r="B26" s="98">
        <f>SUM(B20:B22)</f>
        <v>20823.66</v>
      </c>
      <c r="C26" s="58"/>
      <c r="D26" s="58"/>
      <c r="E26" s="109"/>
      <c r="F26" s="55"/>
      <c r="G26" s="79"/>
      <c r="H26" s="82">
        <f>SUM(H24)-H25</f>
        <v>24741.190000000002</v>
      </c>
    </row>
    <row r="27" spans="1:8" x14ac:dyDescent="0.25">
      <c r="A27" s="50"/>
      <c r="B27" s="58"/>
      <c r="C27" s="58"/>
      <c r="D27" s="58"/>
      <c r="E27" s="109"/>
      <c r="F27" s="55"/>
    </row>
    <row r="28" spans="1:8" x14ac:dyDescent="0.25">
      <c r="A28" s="51" t="s">
        <v>91</v>
      </c>
      <c r="B28" s="58"/>
      <c r="C28" s="58"/>
      <c r="D28" s="58"/>
      <c r="E28" s="109"/>
      <c r="F28" s="55"/>
      <c r="G28" s="86" t="s">
        <v>94</v>
      </c>
      <c r="H28" s="87">
        <f>SUM(H17+H22-H26)</f>
        <v>86556.21</v>
      </c>
    </row>
    <row r="29" spans="1:8" x14ac:dyDescent="0.25">
      <c r="A29" s="49" t="s">
        <v>92</v>
      </c>
      <c r="B29" s="99"/>
      <c r="C29" s="100"/>
      <c r="D29" s="101"/>
      <c r="E29" s="108"/>
      <c r="F29" s="55"/>
      <c r="H29" s="88" t="s">
        <v>96</v>
      </c>
    </row>
    <row r="30" spans="1:8" x14ac:dyDescent="0.25">
      <c r="A30" s="50" t="s">
        <v>93</v>
      </c>
      <c r="B30" s="83">
        <v>138.54</v>
      </c>
      <c r="C30" s="84">
        <v>138.54</v>
      </c>
      <c r="D30" s="85"/>
      <c r="E30" s="109">
        <v>750</v>
      </c>
      <c r="F30" s="55"/>
    </row>
    <row r="31" spans="1:8" x14ac:dyDescent="0.25">
      <c r="A31" s="50" t="s">
        <v>95</v>
      </c>
      <c r="B31" s="83">
        <v>5928.28</v>
      </c>
      <c r="C31" s="84">
        <v>5923.28</v>
      </c>
      <c r="D31" s="85"/>
      <c r="E31" s="109">
        <v>12600</v>
      </c>
      <c r="F31" s="55"/>
    </row>
    <row r="32" spans="1:8" x14ac:dyDescent="0.25">
      <c r="A32" s="50" t="s">
        <v>97</v>
      </c>
      <c r="B32" s="83">
        <v>120</v>
      </c>
      <c r="C32" s="84">
        <v>120</v>
      </c>
      <c r="D32" s="85"/>
      <c r="E32" s="109">
        <v>240</v>
      </c>
      <c r="F32" s="55"/>
      <c r="G32" s="89" t="s">
        <v>153</v>
      </c>
    </row>
    <row r="33" spans="1:8" x14ac:dyDescent="0.25">
      <c r="A33" s="50" t="s">
        <v>98</v>
      </c>
      <c r="B33" s="83">
        <v>58.8</v>
      </c>
      <c r="C33" s="84">
        <v>49</v>
      </c>
      <c r="D33" s="85">
        <v>9.8000000000000007</v>
      </c>
      <c r="E33" s="109">
        <v>150</v>
      </c>
      <c r="F33" s="55"/>
      <c r="G33" s="89">
        <v>1999</v>
      </c>
      <c r="H33" s="133">
        <v>17.28</v>
      </c>
    </row>
    <row r="34" spans="1:8" x14ac:dyDescent="0.25">
      <c r="A34" s="50"/>
      <c r="B34" s="83"/>
      <c r="C34" s="84"/>
      <c r="D34" s="85"/>
      <c r="E34" s="109"/>
      <c r="F34" s="55"/>
      <c r="G34" s="89">
        <v>2000</v>
      </c>
      <c r="H34" s="90">
        <v>16.579999999999998</v>
      </c>
    </row>
    <row r="35" spans="1:8" x14ac:dyDescent="0.25">
      <c r="A35" s="49" t="s">
        <v>99</v>
      </c>
      <c r="B35" s="83"/>
      <c r="C35" s="84"/>
      <c r="D35" s="85"/>
      <c r="E35" s="109"/>
      <c r="F35" s="55"/>
      <c r="G35" s="89">
        <v>2003</v>
      </c>
      <c r="H35" s="90">
        <v>750</v>
      </c>
    </row>
    <row r="36" spans="1:8" x14ac:dyDescent="0.25">
      <c r="A36" s="50" t="s">
        <v>101</v>
      </c>
      <c r="B36" s="83"/>
      <c r="C36" s="84"/>
      <c r="D36" s="85"/>
      <c r="E36" s="109">
        <v>450</v>
      </c>
      <c r="F36" s="55"/>
      <c r="H36" s="92">
        <f>SUM(H33:H35)</f>
        <v>783.86</v>
      </c>
    </row>
    <row r="37" spans="1:8" x14ac:dyDescent="0.25">
      <c r="A37" s="50" t="s">
        <v>102</v>
      </c>
      <c r="B37" s="83">
        <v>260.83999999999997</v>
      </c>
      <c r="C37" s="84">
        <v>220.86</v>
      </c>
      <c r="D37" s="85">
        <v>39.979999999999997</v>
      </c>
      <c r="E37" s="109">
        <v>300</v>
      </c>
      <c r="F37" s="55"/>
      <c r="H37" s="89"/>
    </row>
    <row r="38" spans="1:8" x14ac:dyDescent="0.25">
      <c r="A38" s="50"/>
      <c r="B38" s="83"/>
      <c r="C38" s="84"/>
      <c r="D38" s="85"/>
      <c r="E38" s="109"/>
      <c r="F38" s="55"/>
      <c r="G38" s="89"/>
      <c r="H38" s="91"/>
    </row>
    <row r="39" spans="1:8" x14ac:dyDescent="0.25">
      <c r="A39" s="49" t="s">
        <v>103</v>
      </c>
      <c r="B39" s="83"/>
      <c r="C39" s="84"/>
      <c r="D39" s="85"/>
      <c r="E39" s="109"/>
      <c r="F39" s="55"/>
      <c r="G39" s="89" t="s">
        <v>100</v>
      </c>
      <c r="H39" s="124"/>
    </row>
    <row r="40" spans="1:8" x14ac:dyDescent="0.25">
      <c r="A40" s="50" t="s">
        <v>104</v>
      </c>
      <c r="B40" s="83">
        <v>150</v>
      </c>
      <c r="C40" s="84">
        <v>150</v>
      </c>
      <c r="D40" s="85"/>
      <c r="E40" s="109">
        <v>150</v>
      </c>
      <c r="F40" s="55"/>
      <c r="G40" s="89">
        <v>2005</v>
      </c>
      <c r="H40" s="122">
        <v>900</v>
      </c>
    </row>
    <row r="41" spans="1:8" x14ac:dyDescent="0.25">
      <c r="A41" s="50" t="s">
        <v>105</v>
      </c>
      <c r="B41" s="83">
        <v>240</v>
      </c>
      <c r="C41" s="84">
        <v>200</v>
      </c>
      <c r="D41" s="85">
        <v>40</v>
      </c>
      <c r="E41" s="109">
        <v>260</v>
      </c>
      <c r="F41" s="55"/>
      <c r="G41" s="89">
        <v>2006</v>
      </c>
      <c r="H41" s="90">
        <v>84</v>
      </c>
    </row>
    <row r="42" spans="1:8" x14ac:dyDescent="0.25">
      <c r="A42" s="50"/>
      <c r="B42" s="83"/>
      <c r="C42" s="84"/>
      <c r="D42" s="85"/>
      <c r="E42" s="109"/>
      <c r="F42" s="55"/>
      <c r="G42" s="89">
        <v>2007</v>
      </c>
      <c r="H42" s="90">
        <v>240</v>
      </c>
    </row>
    <row r="43" spans="1:8" x14ac:dyDescent="0.25">
      <c r="A43" s="49" t="s">
        <v>106</v>
      </c>
      <c r="B43" s="83"/>
      <c r="C43" s="84"/>
      <c r="D43" s="85"/>
      <c r="E43" s="109"/>
      <c r="F43" s="55"/>
      <c r="G43" s="89">
        <v>2008</v>
      </c>
      <c r="H43" s="90">
        <v>37</v>
      </c>
    </row>
    <row r="44" spans="1:8" x14ac:dyDescent="0.25">
      <c r="A44" s="50" t="s">
        <v>107</v>
      </c>
      <c r="B44" s="83">
        <v>583.1</v>
      </c>
      <c r="C44" s="84">
        <v>583.1</v>
      </c>
      <c r="D44" s="85"/>
      <c r="E44" s="109">
        <v>1200</v>
      </c>
      <c r="F44" s="55"/>
      <c r="G44" s="89">
        <v>2009</v>
      </c>
      <c r="H44" s="90">
        <v>22</v>
      </c>
    </row>
    <row r="45" spans="1:8" x14ac:dyDescent="0.25">
      <c r="A45" s="50" t="s">
        <v>108</v>
      </c>
      <c r="B45" s="83">
        <v>381.63</v>
      </c>
      <c r="C45" s="84">
        <v>381.63</v>
      </c>
      <c r="D45" s="85"/>
      <c r="E45" s="109">
        <v>420</v>
      </c>
      <c r="F45" s="55"/>
      <c r="G45" s="89">
        <v>2010</v>
      </c>
      <c r="H45" s="90">
        <v>1017.08</v>
      </c>
    </row>
    <row r="46" spans="1:8" x14ac:dyDescent="0.25">
      <c r="A46" s="50" t="s">
        <v>109</v>
      </c>
      <c r="B46" s="83"/>
      <c r="C46" s="84"/>
      <c r="D46" s="85"/>
      <c r="E46" s="109">
        <v>500</v>
      </c>
      <c r="F46" s="55"/>
      <c r="G46" s="89">
        <v>2011</v>
      </c>
      <c r="H46" s="90">
        <v>750</v>
      </c>
    </row>
    <row r="47" spans="1:8" x14ac:dyDescent="0.25">
      <c r="A47" s="50" t="s">
        <v>110</v>
      </c>
      <c r="B47" s="83">
        <v>37</v>
      </c>
      <c r="C47" s="84">
        <v>37</v>
      </c>
      <c r="D47" s="85"/>
      <c r="E47" s="109">
        <v>150</v>
      </c>
      <c r="F47" s="55"/>
      <c r="G47" s="89">
        <v>2012</v>
      </c>
      <c r="H47" s="90">
        <v>14.39</v>
      </c>
    </row>
    <row r="48" spans="1:8" x14ac:dyDescent="0.25">
      <c r="A48" s="50" t="s">
        <v>111</v>
      </c>
      <c r="B48" s="83"/>
      <c r="C48" s="84"/>
      <c r="D48" s="85"/>
      <c r="E48" s="109"/>
      <c r="F48" s="55"/>
      <c r="G48" s="89">
        <v>2013</v>
      </c>
      <c r="H48" s="136">
        <v>291.64999999999998</v>
      </c>
    </row>
    <row r="49" spans="1:8" x14ac:dyDescent="0.25">
      <c r="A49" s="50" t="s">
        <v>112</v>
      </c>
      <c r="B49" s="83"/>
      <c r="C49" s="84"/>
      <c r="D49" s="85"/>
      <c r="E49" s="109">
        <v>140</v>
      </c>
      <c r="F49" s="55"/>
      <c r="H49" s="92">
        <f>SUM(H40:H48)</f>
        <v>3356.12</v>
      </c>
    </row>
    <row r="50" spans="1:8" x14ac:dyDescent="0.25">
      <c r="A50" s="50" t="s">
        <v>113</v>
      </c>
      <c r="B50" s="83"/>
      <c r="C50" s="84"/>
      <c r="D50" s="85"/>
      <c r="E50" s="109"/>
      <c r="F50" s="55"/>
    </row>
    <row r="51" spans="1:8" x14ac:dyDescent="0.25">
      <c r="E51" s="107"/>
      <c r="F51" s="55"/>
      <c r="H51" s="134"/>
    </row>
    <row r="52" spans="1:8" x14ac:dyDescent="0.25">
      <c r="A52" s="49" t="s">
        <v>114</v>
      </c>
      <c r="B52" s="83"/>
      <c r="C52" s="84"/>
      <c r="D52" s="85"/>
      <c r="E52" s="109"/>
      <c r="F52" s="55"/>
    </row>
    <row r="53" spans="1:8" x14ac:dyDescent="0.25">
      <c r="A53" s="50" t="s">
        <v>152</v>
      </c>
      <c r="B53" s="83">
        <v>479.95</v>
      </c>
      <c r="C53" s="84">
        <v>425.01</v>
      </c>
      <c r="D53" s="85">
        <v>54.94</v>
      </c>
      <c r="E53" s="109">
        <v>450</v>
      </c>
      <c r="F53" s="55"/>
    </row>
    <row r="54" spans="1:8" x14ac:dyDescent="0.25">
      <c r="A54" s="50" t="s">
        <v>115</v>
      </c>
      <c r="B54" s="83"/>
      <c r="C54" s="84"/>
      <c r="D54" s="85"/>
      <c r="E54" s="109">
        <v>7</v>
      </c>
      <c r="F54" s="55"/>
      <c r="G54" s="89"/>
    </row>
    <row r="55" spans="1:8" x14ac:dyDescent="0.25">
      <c r="A55" s="50" t="s">
        <v>116</v>
      </c>
      <c r="B55" s="83"/>
      <c r="C55" s="84"/>
      <c r="D55" s="85"/>
      <c r="E55" s="109">
        <v>150</v>
      </c>
      <c r="F55" s="55"/>
      <c r="H55" s="90"/>
    </row>
    <row r="56" spans="1:8" x14ac:dyDescent="0.25">
      <c r="A56" s="50" t="s">
        <v>117</v>
      </c>
      <c r="B56" s="83">
        <v>40</v>
      </c>
      <c r="C56" s="84">
        <v>40</v>
      </c>
      <c r="D56" s="85"/>
      <c r="E56" s="109">
        <v>50</v>
      </c>
      <c r="F56" s="55"/>
      <c r="H56" s="133"/>
    </row>
    <row r="57" spans="1:8" x14ac:dyDescent="0.25">
      <c r="A57" s="50"/>
      <c r="B57" s="83"/>
      <c r="C57" s="84"/>
      <c r="D57" s="85"/>
      <c r="E57" s="109"/>
      <c r="F57" s="55"/>
      <c r="H57" s="90"/>
    </row>
    <row r="58" spans="1:8" x14ac:dyDescent="0.25">
      <c r="A58" s="49" t="s">
        <v>118</v>
      </c>
      <c r="B58" s="83"/>
      <c r="C58" s="84"/>
      <c r="D58" s="85"/>
      <c r="F58" s="55"/>
      <c r="H58" s="90"/>
    </row>
    <row r="59" spans="1:8" x14ac:dyDescent="0.25">
      <c r="A59" s="50" t="s">
        <v>119</v>
      </c>
      <c r="B59" s="83">
        <v>127.74</v>
      </c>
      <c r="C59" s="84">
        <v>127.74</v>
      </c>
      <c r="D59" s="85"/>
      <c r="E59" s="109">
        <v>120</v>
      </c>
      <c r="F59" s="55"/>
      <c r="H59" s="90"/>
    </row>
    <row r="60" spans="1:8" x14ac:dyDescent="0.25">
      <c r="A60" s="50" t="s">
        <v>120</v>
      </c>
      <c r="B60" s="83"/>
      <c r="C60" s="84"/>
      <c r="D60" s="85"/>
      <c r="E60" s="109">
        <v>3300</v>
      </c>
      <c r="F60" s="55"/>
      <c r="H60" s="90"/>
    </row>
    <row r="61" spans="1:8" x14ac:dyDescent="0.25">
      <c r="A61" s="50" t="s">
        <v>154</v>
      </c>
      <c r="B61" s="93">
        <v>9.65</v>
      </c>
      <c r="C61" s="93">
        <v>9.65</v>
      </c>
      <c r="D61" s="102"/>
      <c r="E61" s="109">
        <v>100</v>
      </c>
      <c r="F61" s="55"/>
      <c r="H61" s="136"/>
    </row>
    <row r="62" spans="1:8" x14ac:dyDescent="0.25">
      <c r="A62" s="50"/>
      <c r="B62" s="83"/>
      <c r="C62" s="84"/>
      <c r="D62" s="85"/>
      <c r="E62" s="109"/>
      <c r="F62" s="55"/>
    </row>
    <row r="63" spans="1:8" x14ac:dyDescent="0.25">
      <c r="A63" s="49" t="s">
        <v>121</v>
      </c>
      <c r="B63" s="83"/>
      <c r="C63" s="84"/>
      <c r="D63" s="85"/>
      <c r="E63" s="109"/>
      <c r="F63" s="55"/>
    </row>
    <row r="64" spans="1:8" x14ac:dyDescent="0.25">
      <c r="A64" s="50" t="s">
        <v>122</v>
      </c>
      <c r="B64" s="83">
        <v>300</v>
      </c>
      <c r="C64" s="84">
        <v>300</v>
      </c>
      <c r="D64" s="85"/>
      <c r="E64" s="108">
        <v>350</v>
      </c>
      <c r="F64" s="55"/>
      <c r="G64" s="94"/>
      <c r="H64" s="95"/>
    </row>
    <row r="65" spans="1:8" x14ac:dyDescent="0.25">
      <c r="A65" s="50" t="s">
        <v>123</v>
      </c>
      <c r="B65" s="83">
        <v>150</v>
      </c>
      <c r="C65" s="84">
        <v>125</v>
      </c>
      <c r="D65" s="85">
        <v>25</v>
      </c>
      <c r="E65" s="108">
        <v>175</v>
      </c>
      <c r="F65" s="55"/>
      <c r="G65" s="94"/>
      <c r="H65" s="95"/>
    </row>
    <row r="66" spans="1:8" x14ac:dyDescent="0.25">
      <c r="A66" s="50" t="s">
        <v>124</v>
      </c>
      <c r="B66" s="83">
        <v>151.19999999999999</v>
      </c>
      <c r="C66" s="84">
        <v>126</v>
      </c>
      <c r="D66" s="85">
        <v>25.2</v>
      </c>
      <c r="E66" s="108">
        <v>180</v>
      </c>
      <c r="F66" s="55"/>
    </row>
    <row r="67" spans="1:8" x14ac:dyDescent="0.25">
      <c r="A67" s="50" t="s">
        <v>127</v>
      </c>
      <c r="B67" s="83">
        <v>100.73</v>
      </c>
      <c r="C67" s="84">
        <v>83.93</v>
      </c>
      <c r="D67" s="85">
        <v>16.8</v>
      </c>
      <c r="E67" s="108">
        <v>175</v>
      </c>
      <c r="F67" s="55"/>
    </row>
    <row r="68" spans="1:8" x14ac:dyDescent="0.25">
      <c r="A68" s="50" t="s">
        <v>125</v>
      </c>
      <c r="B68" s="83">
        <v>250</v>
      </c>
      <c r="C68" s="84">
        <v>250</v>
      </c>
      <c r="D68" s="85"/>
      <c r="E68" s="108">
        <v>500</v>
      </c>
      <c r="F68" s="55"/>
    </row>
    <row r="69" spans="1:8" x14ac:dyDescent="0.25">
      <c r="A69" s="50" t="s">
        <v>170</v>
      </c>
      <c r="B69" s="83">
        <v>1032</v>
      </c>
      <c r="C69" s="84">
        <v>860</v>
      </c>
      <c r="D69" s="85">
        <v>172</v>
      </c>
      <c r="E69" s="108"/>
      <c r="F69" s="55"/>
    </row>
    <row r="70" spans="1:8" x14ac:dyDescent="0.25">
      <c r="A70" s="50" t="s">
        <v>126</v>
      </c>
      <c r="B70" s="83">
        <v>60</v>
      </c>
      <c r="C70" s="84">
        <v>60</v>
      </c>
      <c r="D70" s="85"/>
      <c r="E70" s="108">
        <v>150</v>
      </c>
      <c r="F70" s="55"/>
    </row>
    <row r="71" spans="1:8" x14ac:dyDescent="0.25">
      <c r="E71" s="108"/>
      <c r="F71" s="55"/>
    </row>
    <row r="72" spans="1:8" x14ac:dyDescent="0.25">
      <c r="A72" s="49" t="s">
        <v>128</v>
      </c>
      <c r="B72" s="83"/>
      <c r="C72" s="84"/>
      <c r="D72" s="85"/>
      <c r="E72" s="109"/>
      <c r="F72" s="55"/>
    </row>
    <row r="73" spans="1:8" x14ac:dyDescent="0.25">
      <c r="A73" s="50" t="s">
        <v>129</v>
      </c>
      <c r="B73" s="83">
        <v>487.2</v>
      </c>
      <c r="C73" s="84">
        <v>406</v>
      </c>
      <c r="D73" s="85">
        <v>81.2</v>
      </c>
      <c r="E73" s="109">
        <v>500</v>
      </c>
      <c r="F73" s="55"/>
      <c r="G73" s="94"/>
      <c r="H73" s="95"/>
    </row>
    <row r="74" spans="1:8" x14ac:dyDescent="0.25">
      <c r="A74" s="50" t="s">
        <v>130</v>
      </c>
      <c r="B74" s="83"/>
      <c r="C74" s="84"/>
      <c r="D74" s="85"/>
      <c r="E74" s="109">
        <v>350</v>
      </c>
      <c r="F74" s="55"/>
      <c r="G74" s="94"/>
      <c r="H74" s="95"/>
    </row>
    <row r="75" spans="1:8" x14ac:dyDescent="0.25">
      <c r="A75" s="50" t="s">
        <v>131</v>
      </c>
      <c r="B75" s="83">
        <v>4125</v>
      </c>
      <c r="C75" s="84">
        <v>4125</v>
      </c>
      <c r="D75" s="85"/>
      <c r="E75" s="109">
        <v>4500</v>
      </c>
      <c r="F75" s="55"/>
      <c r="G75" s="94"/>
      <c r="H75" s="95"/>
    </row>
    <row r="76" spans="1:8" x14ac:dyDescent="0.25">
      <c r="A76" s="50" t="s">
        <v>155</v>
      </c>
      <c r="B76" s="83"/>
      <c r="C76" s="84"/>
      <c r="D76" s="85"/>
      <c r="E76" s="109">
        <v>100</v>
      </c>
      <c r="F76" s="55"/>
      <c r="G76" s="94"/>
      <c r="H76" s="95"/>
    </row>
    <row r="77" spans="1:8" x14ac:dyDescent="0.25">
      <c r="A77" s="50" t="s">
        <v>132</v>
      </c>
      <c r="B77" s="83">
        <v>157.25</v>
      </c>
      <c r="C77" s="84">
        <v>157.25</v>
      </c>
      <c r="D77" s="85"/>
      <c r="E77" s="109">
        <v>300</v>
      </c>
      <c r="F77" s="55"/>
      <c r="G77" s="94"/>
      <c r="H77" s="95"/>
    </row>
    <row r="78" spans="1:8" x14ac:dyDescent="0.25">
      <c r="A78" s="50" t="s">
        <v>133</v>
      </c>
      <c r="B78" s="83"/>
      <c r="C78" s="84"/>
      <c r="D78" s="85"/>
      <c r="E78" s="109">
        <v>500</v>
      </c>
      <c r="F78" s="55"/>
      <c r="G78" s="94"/>
      <c r="H78" s="95"/>
    </row>
    <row r="79" spans="1:8" x14ac:dyDescent="0.25">
      <c r="A79" s="50" t="s">
        <v>134</v>
      </c>
      <c r="B79" s="83"/>
      <c r="C79" s="84"/>
      <c r="D79" s="85"/>
      <c r="E79" s="109">
        <v>500</v>
      </c>
      <c r="F79" s="55"/>
      <c r="G79" s="94"/>
      <c r="H79" s="95"/>
    </row>
    <row r="80" spans="1:8" x14ac:dyDescent="0.25">
      <c r="A80" s="50" t="s">
        <v>135</v>
      </c>
      <c r="B80" s="83">
        <v>36</v>
      </c>
      <c r="C80" s="84">
        <v>36</v>
      </c>
      <c r="D80" s="85"/>
      <c r="E80" s="109">
        <v>500</v>
      </c>
      <c r="F80" s="55"/>
      <c r="G80" s="94"/>
      <c r="H80" s="95"/>
    </row>
    <row r="81" spans="1:8" x14ac:dyDescent="0.25">
      <c r="A81" s="50" t="s">
        <v>136</v>
      </c>
      <c r="B81" s="83"/>
      <c r="C81" s="84"/>
      <c r="D81" s="85"/>
      <c r="E81" s="109">
        <v>100</v>
      </c>
      <c r="F81" s="55"/>
      <c r="G81" s="94"/>
      <c r="H81" s="95"/>
    </row>
    <row r="82" spans="1:8" x14ac:dyDescent="0.25">
      <c r="A82" s="50"/>
      <c r="B82" s="83"/>
      <c r="C82" s="84"/>
      <c r="D82" s="85"/>
      <c r="E82" s="108"/>
      <c r="F82" s="55"/>
      <c r="G82" s="94"/>
      <c r="H82" s="95"/>
    </row>
    <row r="83" spans="1:8" x14ac:dyDescent="0.25">
      <c r="A83" s="49" t="s">
        <v>137</v>
      </c>
      <c r="B83" s="83"/>
      <c r="C83" s="84"/>
      <c r="D83" s="85"/>
      <c r="E83" s="109"/>
      <c r="F83" s="55"/>
      <c r="G83" s="94"/>
      <c r="H83" s="95"/>
    </row>
    <row r="84" spans="1:8" x14ac:dyDescent="0.25">
      <c r="A84" s="50" t="s">
        <v>138</v>
      </c>
      <c r="B84" s="83"/>
      <c r="C84" s="84"/>
      <c r="D84" s="85"/>
      <c r="E84" s="109">
        <v>300</v>
      </c>
      <c r="F84" s="55"/>
      <c r="G84" s="94"/>
      <c r="H84" s="95"/>
    </row>
    <row r="85" spans="1:8" x14ac:dyDescent="0.25">
      <c r="A85" s="50"/>
      <c r="B85" s="83"/>
      <c r="C85" s="84"/>
      <c r="D85" s="85"/>
      <c r="E85" s="109"/>
      <c r="F85" s="55"/>
      <c r="G85" s="94"/>
      <c r="H85" s="95"/>
    </row>
    <row r="86" spans="1:8" x14ac:dyDescent="0.25">
      <c r="A86" s="49" t="s">
        <v>139</v>
      </c>
      <c r="B86" s="83"/>
      <c r="C86" s="84"/>
      <c r="D86" s="85"/>
      <c r="E86" s="109"/>
      <c r="F86" s="55"/>
      <c r="G86" s="94"/>
      <c r="H86" s="95"/>
    </row>
    <row r="87" spans="1:8" x14ac:dyDescent="0.25">
      <c r="A87" s="50" t="s">
        <v>156</v>
      </c>
      <c r="B87" s="83"/>
      <c r="C87" s="84"/>
      <c r="D87" s="85"/>
      <c r="E87" s="109">
        <v>500</v>
      </c>
      <c r="F87" s="55"/>
      <c r="G87" s="94"/>
      <c r="H87" s="95"/>
    </row>
    <row r="88" spans="1:8" x14ac:dyDescent="0.25">
      <c r="A88" s="50" t="s">
        <v>182</v>
      </c>
      <c r="B88" s="83">
        <v>88.1</v>
      </c>
      <c r="C88" s="84">
        <v>88.1</v>
      </c>
      <c r="D88" s="85"/>
      <c r="E88" s="109"/>
      <c r="F88" s="55"/>
      <c r="G88" s="94"/>
      <c r="H88" s="95"/>
    </row>
    <row r="89" spans="1:8" x14ac:dyDescent="0.25">
      <c r="A89" s="50" t="s">
        <v>140</v>
      </c>
      <c r="B89" s="83"/>
      <c r="C89" s="84"/>
      <c r="D89" s="85"/>
      <c r="E89" s="109"/>
      <c r="F89" s="55"/>
      <c r="G89" s="94"/>
      <c r="H89" s="95"/>
    </row>
    <row r="90" spans="1:8" x14ac:dyDescent="0.25">
      <c r="A90" s="50" t="s">
        <v>157</v>
      </c>
      <c r="B90" s="83"/>
      <c r="C90" s="84"/>
      <c r="D90" s="85"/>
      <c r="E90" s="109">
        <v>100</v>
      </c>
      <c r="F90" s="55"/>
      <c r="G90" s="94"/>
      <c r="H90" s="95"/>
    </row>
    <row r="91" spans="1:8" x14ac:dyDescent="0.25">
      <c r="A91" s="50" t="s">
        <v>169</v>
      </c>
      <c r="B91" s="83">
        <v>5400</v>
      </c>
      <c r="C91" s="84">
        <v>5400</v>
      </c>
      <c r="D91" s="85"/>
      <c r="E91" s="109"/>
      <c r="F91" s="55"/>
      <c r="G91" s="94"/>
      <c r="H91" s="95"/>
    </row>
    <row r="92" spans="1:8" x14ac:dyDescent="0.25">
      <c r="A92" s="50" t="s">
        <v>201</v>
      </c>
      <c r="B92" s="83">
        <v>1376.98</v>
      </c>
      <c r="C92" s="84">
        <v>1299.53</v>
      </c>
      <c r="D92" s="85">
        <v>77.45</v>
      </c>
      <c r="E92" s="109"/>
      <c r="F92" s="55"/>
      <c r="G92" s="94"/>
      <c r="H92" s="95"/>
    </row>
    <row r="93" spans="1:8" x14ac:dyDescent="0.25">
      <c r="A93" s="50" t="s">
        <v>141</v>
      </c>
      <c r="B93" s="83">
        <v>84</v>
      </c>
      <c r="C93" s="84">
        <v>70</v>
      </c>
      <c r="D93" s="85">
        <v>14</v>
      </c>
      <c r="E93" s="109">
        <v>150</v>
      </c>
      <c r="F93" s="55"/>
      <c r="G93" s="94"/>
    </row>
    <row r="94" spans="1:8" x14ac:dyDescent="0.25">
      <c r="A94" s="50" t="s">
        <v>14</v>
      </c>
      <c r="B94" s="83"/>
      <c r="C94" s="84"/>
      <c r="D94" s="85"/>
      <c r="E94" s="109"/>
      <c r="F94" s="55"/>
      <c r="G94" s="94"/>
    </row>
    <row r="95" spans="1:8" x14ac:dyDescent="0.25">
      <c r="A95" s="50" t="s">
        <v>158</v>
      </c>
      <c r="B95" s="83"/>
      <c r="C95" s="84"/>
      <c r="D95" s="85"/>
      <c r="E95" s="109">
        <v>550</v>
      </c>
      <c r="F95" s="55"/>
      <c r="G95" s="94"/>
    </row>
    <row r="96" spans="1:8" x14ac:dyDescent="0.25">
      <c r="A96" s="50" t="s">
        <v>159</v>
      </c>
      <c r="B96" s="83"/>
      <c r="C96" s="84"/>
      <c r="D96" s="85"/>
      <c r="E96" s="109">
        <v>50</v>
      </c>
      <c r="F96" s="55"/>
      <c r="G96" s="94"/>
    </row>
    <row r="97" spans="1:8" x14ac:dyDescent="0.25">
      <c r="A97" s="50" t="s">
        <v>160</v>
      </c>
      <c r="B97" s="83"/>
      <c r="C97" s="84"/>
      <c r="D97" s="85"/>
      <c r="E97" s="109">
        <v>150</v>
      </c>
      <c r="F97" s="55"/>
      <c r="G97" s="94"/>
    </row>
    <row r="98" spans="1:8" x14ac:dyDescent="0.25">
      <c r="A98" s="50" t="s">
        <v>142</v>
      </c>
      <c r="B98" s="83"/>
      <c r="C98" s="84"/>
      <c r="D98" s="85"/>
      <c r="E98" s="109">
        <v>1000</v>
      </c>
      <c r="F98" s="55"/>
      <c r="G98" s="94"/>
    </row>
    <row r="99" spans="1:8" x14ac:dyDescent="0.25">
      <c r="A99" s="50" t="s">
        <v>183</v>
      </c>
      <c r="B99" s="83">
        <v>2050</v>
      </c>
      <c r="C99" s="84">
        <v>2050</v>
      </c>
      <c r="D99" s="85"/>
      <c r="E99" s="109"/>
      <c r="F99" s="55"/>
      <c r="G99" s="94"/>
    </row>
    <row r="100" spans="1:8" x14ac:dyDescent="0.25">
      <c r="A100" s="50" t="s">
        <v>143</v>
      </c>
      <c r="B100" s="83"/>
      <c r="C100" s="84"/>
      <c r="D100" s="85"/>
      <c r="E100" s="109">
        <v>250</v>
      </c>
      <c r="F100" s="55"/>
      <c r="G100" s="94"/>
    </row>
    <row r="101" spans="1:8" x14ac:dyDescent="0.25">
      <c r="A101" s="50" t="s">
        <v>144</v>
      </c>
      <c r="B101" s="83"/>
      <c r="C101" s="84"/>
      <c r="D101" s="85"/>
      <c r="E101" s="108">
        <v>100</v>
      </c>
      <c r="F101" s="55"/>
      <c r="G101" s="94"/>
    </row>
    <row r="102" spans="1:8" x14ac:dyDescent="0.25">
      <c r="A102" s="50" t="s">
        <v>145</v>
      </c>
      <c r="B102" s="83"/>
      <c r="C102" s="84"/>
      <c r="D102" s="85"/>
      <c r="E102" s="108">
        <v>100</v>
      </c>
      <c r="F102" s="55"/>
      <c r="G102" s="94"/>
    </row>
    <row r="103" spans="1:8" x14ac:dyDescent="0.25">
      <c r="A103" s="50" t="s">
        <v>146</v>
      </c>
      <c r="B103" s="102">
        <v>337.2</v>
      </c>
      <c r="C103" s="83">
        <v>337.2</v>
      </c>
      <c r="D103" s="85"/>
      <c r="E103" s="108"/>
      <c r="F103" s="55"/>
      <c r="G103" s="94"/>
    </row>
    <row r="104" spans="1:8" x14ac:dyDescent="0.25">
      <c r="A104" s="50"/>
      <c r="B104" s="102"/>
      <c r="C104" s="83"/>
      <c r="D104" s="85"/>
      <c r="E104" s="108"/>
      <c r="F104" s="55"/>
      <c r="G104" s="94"/>
    </row>
    <row r="105" spans="1:8" x14ac:dyDescent="0.25">
      <c r="A105" s="50"/>
      <c r="B105" s="83"/>
      <c r="C105" s="84"/>
      <c r="D105" s="85"/>
      <c r="E105" s="108"/>
      <c r="F105" s="55"/>
      <c r="G105" s="94"/>
    </row>
    <row r="106" spans="1:8" x14ac:dyDescent="0.25">
      <c r="A106" s="49" t="s">
        <v>147</v>
      </c>
      <c r="B106" s="83"/>
      <c r="C106" s="84"/>
      <c r="D106" s="85"/>
      <c r="E106" s="109"/>
      <c r="F106" s="55"/>
      <c r="G106" s="94"/>
    </row>
    <row r="107" spans="1:8" x14ac:dyDescent="0.25">
      <c r="A107" s="50" t="s">
        <v>148</v>
      </c>
      <c r="B107" s="83"/>
      <c r="C107" s="84"/>
      <c r="D107" s="85"/>
      <c r="E107" s="109"/>
      <c r="F107" s="55"/>
      <c r="G107" s="94"/>
    </row>
    <row r="108" spans="1:8" x14ac:dyDescent="0.25">
      <c r="A108" s="50" t="s">
        <v>149</v>
      </c>
      <c r="B108" s="83"/>
      <c r="C108" s="84"/>
      <c r="D108" s="85"/>
      <c r="E108" s="109"/>
      <c r="F108" s="55"/>
      <c r="G108" s="94"/>
      <c r="H108" s="107"/>
    </row>
    <row r="109" spans="1:8" x14ac:dyDescent="0.25">
      <c r="A109" s="50"/>
      <c r="B109" s="83"/>
      <c r="C109" s="84"/>
      <c r="D109" s="85"/>
      <c r="E109" s="109"/>
      <c r="F109" s="55"/>
      <c r="G109" s="94"/>
    </row>
    <row r="110" spans="1:8" x14ac:dyDescent="0.25">
      <c r="A110" s="50" t="s">
        <v>150</v>
      </c>
      <c r="B110" s="106">
        <f>SUM(B30:B108)</f>
        <v>24741.190000000002</v>
      </c>
      <c r="C110" s="106">
        <f>SUM(C30:C108)</f>
        <v>24179.82</v>
      </c>
      <c r="D110" s="106">
        <f>SUM(D30:D108)</f>
        <v>556.37</v>
      </c>
      <c r="E110" s="110">
        <f>SUM(E30:E108)</f>
        <v>33617</v>
      </c>
      <c r="F110" s="55"/>
      <c r="G110" s="9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56468-9223-4E2F-B127-76275EBAA895}">
  <dimension ref="A1:C56"/>
  <sheetViews>
    <sheetView topLeftCell="A5" workbookViewId="0">
      <selection activeCell="B11" sqref="B11"/>
    </sheetView>
  </sheetViews>
  <sheetFormatPr defaultRowHeight="15" x14ac:dyDescent="0.25"/>
  <cols>
    <col min="1" max="1" width="53.5703125" customWidth="1"/>
    <col min="2" max="2" width="13.85546875" customWidth="1"/>
    <col min="3" max="3" width="14.85546875" customWidth="1"/>
  </cols>
  <sheetData>
    <row r="1" spans="1:3" x14ac:dyDescent="0.25">
      <c r="A1" s="1" t="s">
        <v>27</v>
      </c>
      <c r="B1" s="2"/>
    </row>
    <row r="2" spans="1:3" ht="15.75" thickBot="1" x14ac:dyDescent="0.3">
      <c r="A2" s="3">
        <v>44470</v>
      </c>
      <c r="B2" s="2"/>
    </row>
    <row r="3" spans="1:3" x14ac:dyDescent="0.25">
      <c r="A3" s="4" t="s">
        <v>0</v>
      </c>
      <c r="B3" s="5" t="s">
        <v>1</v>
      </c>
      <c r="C3" s="6" t="s">
        <v>2</v>
      </c>
    </row>
    <row r="4" spans="1:3" x14ac:dyDescent="0.25">
      <c r="A4" s="137" t="s">
        <v>252</v>
      </c>
      <c r="B4" s="144">
        <v>17000</v>
      </c>
      <c r="C4" s="145" t="s">
        <v>4</v>
      </c>
    </row>
    <row r="5" spans="1:3" x14ac:dyDescent="0.25">
      <c r="A5" s="137" t="s">
        <v>166</v>
      </c>
      <c r="B5" s="142">
        <v>556.37</v>
      </c>
      <c r="C5" s="145" t="s">
        <v>4</v>
      </c>
    </row>
    <row r="6" spans="1:3" ht="15.75" thickBot="1" x14ac:dyDescent="0.3">
      <c r="A6" s="131"/>
      <c r="B6" s="13">
        <f>SUM(B4:B5)</f>
        <v>17556.37</v>
      </c>
      <c r="C6" s="143"/>
    </row>
    <row r="7" spans="1:3" ht="15.75" thickBot="1" x14ac:dyDescent="0.3">
      <c r="A7" s="126"/>
      <c r="B7" s="127"/>
      <c r="C7" s="128"/>
    </row>
    <row r="8" spans="1:3" x14ac:dyDescent="0.25">
      <c r="A8" s="16" t="s">
        <v>3</v>
      </c>
      <c r="B8" s="17"/>
      <c r="C8" s="121"/>
    </row>
    <row r="9" spans="1:3" x14ac:dyDescent="0.25">
      <c r="A9" t="s">
        <v>247</v>
      </c>
      <c r="B9" s="129">
        <v>292.35000000000002</v>
      </c>
      <c r="C9" s="19" t="s">
        <v>250</v>
      </c>
    </row>
    <row r="10" spans="1:3" x14ac:dyDescent="0.25">
      <c r="A10" s="19" t="s">
        <v>245</v>
      </c>
      <c r="B10" s="20">
        <v>144</v>
      </c>
      <c r="C10" s="11" t="s">
        <v>4</v>
      </c>
    </row>
    <row r="11" spans="1:3" x14ac:dyDescent="0.25">
      <c r="A11" s="19" t="s">
        <v>246</v>
      </c>
      <c r="B11" s="20">
        <v>487.2</v>
      </c>
      <c r="C11" s="11" t="s">
        <v>4</v>
      </c>
    </row>
    <row r="12" spans="1:3" x14ac:dyDescent="0.25">
      <c r="A12" s="21" t="s">
        <v>249</v>
      </c>
      <c r="B12" s="22">
        <v>17.940000000000001</v>
      </c>
      <c r="C12" s="21" t="s">
        <v>250</v>
      </c>
    </row>
    <row r="13" spans="1:3" x14ac:dyDescent="0.25">
      <c r="A13" s="21" t="s">
        <v>258</v>
      </c>
      <c r="B13" s="22">
        <v>72.930000000000007</v>
      </c>
      <c r="C13" s="21" t="s">
        <v>174</v>
      </c>
    </row>
    <row r="14" spans="1:3" x14ac:dyDescent="0.25">
      <c r="A14" s="21" t="s">
        <v>5</v>
      </c>
      <c r="B14" s="141">
        <v>1032.78</v>
      </c>
      <c r="C14" s="21" t="s">
        <v>46</v>
      </c>
    </row>
    <row r="15" spans="1:3" x14ac:dyDescent="0.25">
      <c r="A15" s="21" t="s">
        <v>7</v>
      </c>
      <c r="B15" s="141">
        <v>21.42</v>
      </c>
      <c r="C15" s="21" t="s">
        <v>46</v>
      </c>
    </row>
    <row r="16" spans="1:3" x14ac:dyDescent="0.25">
      <c r="A16" s="21" t="s">
        <v>6</v>
      </c>
      <c r="B16" s="141">
        <v>20</v>
      </c>
      <c r="C16" s="21" t="s">
        <v>46</v>
      </c>
    </row>
    <row r="17" spans="1:3" x14ac:dyDescent="0.25">
      <c r="A17" s="21" t="s">
        <v>259</v>
      </c>
      <c r="B17" s="141">
        <v>77.7</v>
      </c>
      <c r="C17" s="9" t="s">
        <v>4</v>
      </c>
    </row>
    <row r="18" spans="1:3" x14ac:dyDescent="0.25">
      <c r="A18" s="21" t="s">
        <v>256</v>
      </c>
      <c r="B18" s="141">
        <v>480</v>
      </c>
      <c r="C18" s="9" t="s">
        <v>257</v>
      </c>
    </row>
    <row r="19" spans="1:3" x14ac:dyDescent="0.25">
      <c r="A19" s="21" t="s">
        <v>251</v>
      </c>
      <c r="B19" s="141">
        <v>375</v>
      </c>
      <c r="C19" s="9" t="s">
        <v>4</v>
      </c>
    </row>
    <row r="20" spans="1:3" x14ac:dyDescent="0.25">
      <c r="A20" s="21" t="s">
        <v>248</v>
      </c>
      <c r="B20" s="141">
        <v>14.39</v>
      </c>
      <c r="C20" s="9" t="s">
        <v>46</v>
      </c>
    </row>
    <row r="21" spans="1:3" x14ac:dyDescent="0.25">
      <c r="A21" s="9"/>
      <c r="B21" s="140">
        <f>SUM(B9:B20)</f>
        <v>3035.7099999999996</v>
      </c>
      <c r="C21" s="9"/>
    </row>
    <row r="22" spans="1:3" ht="15.75" thickBot="1" x14ac:dyDescent="0.3">
      <c r="A22" s="117"/>
      <c r="B22" s="118"/>
      <c r="C22" s="24"/>
    </row>
    <row r="23" spans="1:3" ht="15.75" thickBot="1" x14ac:dyDescent="0.3">
      <c r="A23" s="26" t="s">
        <v>253</v>
      </c>
      <c r="B23" s="119"/>
      <c r="C23" s="24"/>
    </row>
    <row r="24" spans="1:3" ht="15.75" thickBot="1" x14ac:dyDescent="0.3">
      <c r="A24" s="27" t="s">
        <v>9</v>
      </c>
      <c r="B24" s="116">
        <v>23800.85</v>
      </c>
      <c r="C24" s="24"/>
    </row>
    <row r="25" spans="1:3" ht="15.75" thickBot="1" x14ac:dyDescent="0.3">
      <c r="A25" s="29" t="s">
        <v>10</v>
      </c>
      <c r="B25" s="116">
        <v>2211.77</v>
      </c>
      <c r="C25" s="24"/>
    </row>
    <row r="26" spans="1:3" ht="15.75" thickBot="1" x14ac:dyDescent="0.3">
      <c r="A26" s="25" t="s">
        <v>11</v>
      </c>
      <c r="B26" s="120">
        <f>SUM(B24:B25)</f>
        <v>26012.62</v>
      </c>
      <c r="C26" s="24"/>
    </row>
    <row r="27" spans="1:3" ht="15.75" thickBot="1" x14ac:dyDescent="0.3">
      <c r="A27" s="31"/>
      <c r="C27" s="37">
        <v>10265.98</v>
      </c>
    </row>
    <row r="28" spans="1:3" ht="15.75" thickBot="1" x14ac:dyDescent="0.3">
      <c r="A28" s="46" t="s">
        <v>39</v>
      </c>
      <c r="B28" s="2"/>
      <c r="C28" s="24"/>
    </row>
    <row r="29" spans="1:3" ht="15.75" thickBot="1" x14ac:dyDescent="0.3">
      <c r="A29" s="47" t="s">
        <v>12</v>
      </c>
      <c r="B29" s="32">
        <v>78441.259999999995</v>
      </c>
      <c r="C29" s="24"/>
    </row>
    <row r="30" spans="1:3" ht="15.75" thickBot="1" x14ac:dyDescent="0.3">
      <c r="A30" s="31"/>
      <c r="B30" s="15"/>
      <c r="C30" s="33"/>
    </row>
    <row r="31" spans="1:3" ht="15.75" thickBot="1" x14ac:dyDescent="0.3">
      <c r="A31" s="34" t="s">
        <v>13</v>
      </c>
      <c r="B31" s="2"/>
      <c r="C31" s="33"/>
    </row>
    <row r="32" spans="1:3" ht="15.75" thickBot="1" x14ac:dyDescent="0.3">
      <c r="A32" s="35" t="s">
        <v>14</v>
      </c>
      <c r="B32" s="111">
        <v>645.85</v>
      </c>
      <c r="C32" s="33"/>
    </row>
    <row r="33" spans="1:3" ht="15.75" thickBot="1" x14ac:dyDescent="0.3">
      <c r="A33" s="35" t="s">
        <v>15</v>
      </c>
      <c r="B33" s="10">
        <v>12482.69</v>
      </c>
      <c r="C33" s="33"/>
    </row>
    <row r="34" spans="1:3" x14ac:dyDescent="0.25">
      <c r="A34" s="19" t="s">
        <v>16</v>
      </c>
      <c r="B34" s="37">
        <v>10265.98</v>
      </c>
      <c r="C34" s="33"/>
    </row>
    <row r="35" spans="1:3" x14ac:dyDescent="0.25">
      <c r="A35" s="11" t="s">
        <v>17</v>
      </c>
      <c r="B35" s="39">
        <v>1000</v>
      </c>
      <c r="C35" s="38"/>
    </row>
    <row r="36" spans="1:3" x14ac:dyDescent="0.25">
      <c r="A36" s="21" t="s">
        <v>18</v>
      </c>
      <c r="B36" s="39">
        <v>551.78</v>
      </c>
      <c r="C36" s="38"/>
    </row>
    <row r="37" spans="1:3" x14ac:dyDescent="0.25">
      <c r="A37" s="21" t="s">
        <v>19</v>
      </c>
      <c r="B37" s="39">
        <v>288.62</v>
      </c>
      <c r="C37" s="38"/>
    </row>
    <row r="38" spans="1:3" x14ac:dyDescent="0.25">
      <c r="A38" s="11" t="s">
        <v>20</v>
      </c>
      <c r="B38" s="40">
        <v>865.33</v>
      </c>
      <c r="C38" s="38"/>
    </row>
    <row r="39" spans="1:3" x14ac:dyDescent="0.25">
      <c r="A39" s="11" t="s">
        <v>21</v>
      </c>
      <c r="B39" s="40">
        <v>480</v>
      </c>
      <c r="C39" s="38"/>
    </row>
    <row r="40" spans="1:3" x14ac:dyDescent="0.25">
      <c r="A40" s="19" t="s">
        <v>23</v>
      </c>
      <c r="B40" s="39">
        <v>89.71</v>
      </c>
      <c r="C40" s="38"/>
    </row>
    <row r="41" spans="1:3" x14ac:dyDescent="0.25">
      <c r="A41" s="11" t="s">
        <v>175</v>
      </c>
      <c r="B41" s="40">
        <v>161.03</v>
      </c>
      <c r="C41" s="38"/>
    </row>
    <row r="42" spans="1:3" x14ac:dyDescent="0.25">
      <c r="A42" s="11" t="s">
        <v>187</v>
      </c>
      <c r="B42" s="40">
        <v>5400</v>
      </c>
      <c r="C42" s="38"/>
    </row>
    <row r="43" spans="1:3" x14ac:dyDescent="0.25">
      <c r="A43" s="41" t="s">
        <v>24</v>
      </c>
      <c r="B43" s="42">
        <v>18418.27</v>
      </c>
      <c r="C43" s="2"/>
    </row>
    <row r="44" spans="1:3" x14ac:dyDescent="0.25">
      <c r="A44" s="112"/>
      <c r="B44" s="113"/>
    </row>
    <row r="45" spans="1:3" x14ac:dyDescent="0.25">
      <c r="A45" s="1" t="s">
        <v>41</v>
      </c>
    </row>
    <row r="46" spans="1:3" x14ac:dyDescent="0.25">
      <c r="A46" s="1" t="s">
        <v>261</v>
      </c>
    </row>
    <row r="47" spans="1:3" x14ac:dyDescent="0.25">
      <c r="A47" s="1"/>
    </row>
    <row r="48" spans="1:3" x14ac:dyDescent="0.25">
      <c r="A48" s="1"/>
    </row>
    <row r="49" spans="1:3" x14ac:dyDescent="0.25">
      <c r="A49" s="1"/>
    </row>
    <row r="50" spans="1:3" x14ac:dyDescent="0.25">
      <c r="A50" s="1" t="s">
        <v>189</v>
      </c>
    </row>
    <row r="51" spans="1:3" x14ac:dyDescent="0.25">
      <c r="A51" s="43" t="s">
        <v>176</v>
      </c>
      <c r="B51" s="43"/>
      <c r="C51" s="43"/>
    </row>
    <row r="52" spans="1:3" x14ac:dyDescent="0.25">
      <c r="A52" s="43" t="s">
        <v>260</v>
      </c>
      <c r="B52" s="43"/>
      <c r="C52" s="43"/>
    </row>
    <row r="53" spans="1:3" x14ac:dyDescent="0.25">
      <c r="A53" s="43" t="s">
        <v>177</v>
      </c>
      <c r="B53" s="43"/>
      <c r="C53" s="43"/>
    </row>
    <row r="54" spans="1:3" x14ac:dyDescent="0.25">
      <c r="A54" s="43" t="s">
        <v>231</v>
      </c>
      <c r="B54" s="43"/>
      <c r="C54" s="43"/>
    </row>
    <row r="55" spans="1:3" x14ac:dyDescent="0.25">
      <c r="A55" s="114"/>
      <c r="B55" s="15"/>
    </row>
    <row r="56" spans="1:3" x14ac:dyDescent="0.25">
      <c r="A56" s="114"/>
      <c r="B56" s="1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36493-1908-433D-B905-4F121A98FBAE}">
  <dimension ref="A1:H111"/>
  <sheetViews>
    <sheetView topLeftCell="A20" workbookViewId="0">
      <selection activeCell="A36" sqref="A36"/>
    </sheetView>
  </sheetViews>
  <sheetFormatPr defaultRowHeight="15" x14ac:dyDescent="0.25"/>
  <cols>
    <col min="1" max="1" width="26.5703125" customWidth="1"/>
    <col min="2" max="2" width="10.140625" customWidth="1"/>
    <col min="3" max="3" width="10.28515625" customWidth="1"/>
    <col min="4" max="4" width="8.140625" customWidth="1"/>
    <col min="5" max="5" width="10.140625" customWidth="1"/>
    <col min="6" max="6" width="1.140625" customWidth="1"/>
    <col min="8" max="8" width="11.5703125" customWidth="1"/>
  </cols>
  <sheetData>
    <row r="1" spans="1:8" ht="15.75" thickBot="1" x14ac:dyDescent="0.3">
      <c r="A1" s="48" t="s">
        <v>254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253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/>
      <c r="C4" s="58"/>
      <c r="D4" s="58"/>
      <c r="E4" s="109">
        <v>520</v>
      </c>
      <c r="F4" s="55"/>
      <c r="G4" s="59" t="s">
        <v>58</v>
      </c>
      <c r="H4" s="60">
        <v>23800.85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SUM(H36+H50)</f>
        <v>3376.99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20423.86</v>
      </c>
    </row>
    <row r="8" spans="1:8" x14ac:dyDescent="0.25">
      <c r="A8" s="50" t="s">
        <v>64</v>
      </c>
      <c r="B8" s="58">
        <v>0.14000000000000001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2211.77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69</v>
      </c>
      <c r="B12" s="58"/>
      <c r="C12" s="58"/>
      <c r="D12" s="58"/>
      <c r="E12" s="109"/>
      <c r="F12" s="55"/>
      <c r="G12" s="68" t="s">
        <v>70</v>
      </c>
      <c r="H12" s="60"/>
    </row>
    <row r="13" spans="1:8" x14ac:dyDescent="0.25">
      <c r="A13" s="50" t="s">
        <v>71</v>
      </c>
      <c r="B13" s="58"/>
      <c r="C13" s="58"/>
      <c r="D13" s="58"/>
      <c r="E13" s="109"/>
      <c r="F13" s="55"/>
      <c r="G13" s="56"/>
      <c r="H13" s="60"/>
    </row>
    <row r="14" spans="1:8" x14ac:dyDescent="0.25">
      <c r="A14" s="50" t="s">
        <v>72</v>
      </c>
      <c r="B14" s="58">
        <v>1123.9100000000001</v>
      </c>
      <c r="C14" s="58"/>
      <c r="D14" s="58"/>
      <c r="E14" s="109">
        <v>1500</v>
      </c>
      <c r="F14" s="55"/>
      <c r="G14" s="69" t="s">
        <v>73</v>
      </c>
      <c r="H14" s="70">
        <f>SUM(H7+H9+H11)</f>
        <v>101076.89</v>
      </c>
    </row>
    <row r="15" spans="1:8" x14ac:dyDescent="0.25">
      <c r="A15" s="50" t="s">
        <v>74</v>
      </c>
      <c r="B15" s="58"/>
      <c r="C15" s="58"/>
      <c r="D15" s="58"/>
      <c r="E15" s="109"/>
      <c r="F15" s="55"/>
      <c r="G15" s="71"/>
      <c r="H15" s="71"/>
    </row>
    <row r="16" spans="1:8" x14ac:dyDescent="0.25">
      <c r="A16" s="50" t="s">
        <v>211</v>
      </c>
      <c r="B16" s="58">
        <v>606</v>
      </c>
      <c r="C16" s="58"/>
      <c r="D16" s="58"/>
      <c r="E16" s="109"/>
      <c r="F16" s="55"/>
      <c r="G16" s="72"/>
      <c r="H16" s="72"/>
    </row>
    <row r="17" spans="1:8" x14ac:dyDescent="0.25">
      <c r="A17" s="50" t="s">
        <v>76</v>
      </c>
      <c r="B17" s="58">
        <v>2050</v>
      </c>
      <c r="C17" s="58"/>
      <c r="D17" s="58"/>
      <c r="E17" s="109"/>
      <c r="F17" s="55"/>
      <c r="G17" s="74" t="s">
        <v>80</v>
      </c>
      <c r="H17" s="75">
        <v>90473.74</v>
      </c>
    </row>
    <row r="18" spans="1:8" x14ac:dyDescent="0.25">
      <c r="A18" s="50" t="s">
        <v>77</v>
      </c>
      <c r="B18" s="58"/>
      <c r="C18" s="58"/>
      <c r="D18" s="58"/>
      <c r="E18" s="109"/>
      <c r="F18" s="55"/>
      <c r="G18" s="76"/>
      <c r="H18" s="76"/>
    </row>
    <row r="19" spans="1:8" x14ac:dyDescent="0.25">
      <c r="A19" s="50" t="s">
        <v>78</v>
      </c>
      <c r="B19" s="58"/>
      <c r="C19" s="58"/>
      <c r="D19" s="58"/>
      <c r="E19" s="109">
        <v>720</v>
      </c>
      <c r="F19" s="55"/>
      <c r="G19" s="77" t="s">
        <v>83</v>
      </c>
      <c r="H19" s="77"/>
    </row>
    <row r="20" spans="1:8" x14ac:dyDescent="0.25">
      <c r="A20" s="73" t="s">
        <v>79</v>
      </c>
      <c r="B20" s="98">
        <f>SUM(B3:B18)</f>
        <v>4380.05</v>
      </c>
      <c r="C20" s="58"/>
      <c r="D20" s="58"/>
      <c r="E20" s="110">
        <f>SUM(E4:E19)</f>
        <v>3085</v>
      </c>
      <c r="F20" s="55"/>
      <c r="G20" s="77" t="s">
        <v>85</v>
      </c>
      <c r="H20" s="103">
        <f>SUM(B26)</f>
        <v>38380.050000000003</v>
      </c>
    </row>
    <row r="21" spans="1:8" x14ac:dyDescent="0.25">
      <c r="A21" s="73" t="s">
        <v>81</v>
      </c>
      <c r="B21" s="58"/>
      <c r="C21" s="58"/>
      <c r="D21" s="58"/>
      <c r="E21" s="109"/>
      <c r="F21" s="55"/>
      <c r="G21" s="76" t="s">
        <v>87</v>
      </c>
      <c r="H21" s="78"/>
    </row>
    <row r="22" spans="1:8" x14ac:dyDescent="0.25">
      <c r="A22" s="50" t="s">
        <v>82</v>
      </c>
      <c r="B22" s="58">
        <v>17000</v>
      </c>
      <c r="C22" s="58"/>
      <c r="D22" s="58"/>
      <c r="E22" s="109"/>
      <c r="F22" s="55"/>
      <c r="G22" s="79"/>
      <c r="H22" s="82">
        <f>SUM(H20:H21)</f>
        <v>38380.050000000003</v>
      </c>
    </row>
    <row r="23" spans="1:8" x14ac:dyDescent="0.25">
      <c r="A23" s="50" t="s">
        <v>84</v>
      </c>
      <c r="B23" s="58">
        <v>17000</v>
      </c>
      <c r="C23" s="58"/>
      <c r="D23" s="58"/>
      <c r="E23" s="109"/>
      <c r="F23" s="55"/>
      <c r="G23" s="80" t="s">
        <v>89</v>
      </c>
      <c r="H23" s="80"/>
    </row>
    <row r="24" spans="1:8" x14ac:dyDescent="0.25">
      <c r="A24" s="50" t="s">
        <v>86</v>
      </c>
      <c r="B24" s="58"/>
      <c r="C24" s="58"/>
      <c r="D24" s="58"/>
      <c r="E24" s="109"/>
      <c r="F24" s="55"/>
      <c r="G24" s="80" t="s">
        <v>90</v>
      </c>
      <c r="H24" s="81">
        <f>SUM(B111)</f>
        <v>27776.9</v>
      </c>
    </row>
    <row r="25" spans="1:8" x14ac:dyDescent="0.25">
      <c r="A25" s="50" t="s">
        <v>88</v>
      </c>
      <c r="B25" s="58"/>
      <c r="C25" s="58"/>
      <c r="D25" s="58"/>
      <c r="E25" s="109"/>
      <c r="F25" s="55"/>
      <c r="G25" s="76" t="s">
        <v>87</v>
      </c>
      <c r="H25" s="78"/>
    </row>
    <row r="26" spans="1:8" x14ac:dyDescent="0.25">
      <c r="A26" s="73" t="s">
        <v>85</v>
      </c>
      <c r="B26" s="98">
        <f>SUM(B20:B24)</f>
        <v>38380.050000000003</v>
      </c>
      <c r="C26" s="58"/>
      <c r="D26" s="58"/>
      <c r="E26" s="109"/>
      <c r="F26" s="55"/>
      <c r="G26" s="79"/>
      <c r="H26" s="82">
        <f>SUM(H24)-H25</f>
        <v>27776.9</v>
      </c>
    </row>
    <row r="27" spans="1:8" x14ac:dyDescent="0.25">
      <c r="A27" s="50"/>
      <c r="B27" s="58"/>
      <c r="C27" s="58"/>
      <c r="D27" s="58"/>
      <c r="E27" s="109"/>
      <c r="F27" s="55"/>
    </row>
    <row r="28" spans="1:8" x14ac:dyDescent="0.25">
      <c r="A28" s="51" t="s">
        <v>91</v>
      </c>
      <c r="B28" s="58"/>
      <c r="C28" s="58"/>
      <c r="D28" s="58"/>
      <c r="E28" s="109"/>
      <c r="F28" s="55"/>
      <c r="G28" s="86" t="s">
        <v>94</v>
      </c>
      <c r="H28" s="87">
        <f>SUM(H17+H22-H26)</f>
        <v>101076.89000000001</v>
      </c>
    </row>
    <row r="29" spans="1:8" x14ac:dyDescent="0.25">
      <c r="A29" s="49" t="s">
        <v>92</v>
      </c>
      <c r="B29" s="99"/>
      <c r="C29" s="100"/>
      <c r="D29" s="101"/>
      <c r="E29" s="108"/>
      <c r="F29" s="55"/>
      <c r="H29" s="88" t="s">
        <v>96</v>
      </c>
    </row>
    <row r="30" spans="1:8" x14ac:dyDescent="0.25">
      <c r="A30" s="50" t="s">
        <v>93</v>
      </c>
      <c r="B30" s="83">
        <v>159.96</v>
      </c>
      <c r="C30" s="84">
        <v>159.96</v>
      </c>
      <c r="D30" s="85"/>
      <c r="E30" s="109">
        <v>750</v>
      </c>
      <c r="F30" s="55"/>
    </row>
    <row r="31" spans="1:8" x14ac:dyDescent="0.25">
      <c r="A31" s="50" t="s">
        <v>95</v>
      </c>
      <c r="B31" s="83">
        <v>6961.06</v>
      </c>
      <c r="C31" s="84">
        <v>6961.06</v>
      </c>
      <c r="D31" s="85"/>
      <c r="E31" s="109">
        <v>12600</v>
      </c>
      <c r="F31" s="55"/>
    </row>
    <row r="32" spans="1:8" x14ac:dyDescent="0.25">
      <c r="A32" s="50" t="s">
        <v>97</v>
      </c>
      <c r="B32" s="83">
        <v>140</v>
      </c>
      <c r="C32" s="84">
        <v>140</v>
      </c>
      <c r="D32" s="85"/>
      <c r="E32" s="109">
        <v>240</v>
      </c>
      <c r="F32" s="55"/>
      <c r="G32" s="89" t="s">
        <v>153</v>
      </c>
    </row>
    <row r="33" spans="1:8" x14ac:dyDescent="0.25">
      <c r="A33" s="50" t="s">
        <v>98</v>
      </c>
      <c r="B33" s="83">
        <v>202.8</v>
      </c>
      <c r="C33" s="84">
        <v>169</v>
      </c>
      <c r="D33" s="85">
        <v>24</v>
      </c>
      <c r="E33" s="109">
        <v>150</v>
      </c>
      <c r="F33" s="55"/>
      <c r="G33" s="89">
        <v>1999</v>
      </c>
      <c r="H33" s="136">
        <v>17.28</v>
      </c>
    </row>
    <row r="34" spans="1:8" x14ac:dyDescent="0.25">
      <c r="A34" s="50"/>
      <c r="B34" s="83"/>
      <c r="C34" s="84"/>
      <c r="D34" s="85"/>
      <c r="E34" s="109"/>
      <c r="F34" s="55"/>
      <c r="G34" s="89">
        <v>2006</v>
      </c>
      <c r="H34" s="90">
        <v>84</v>
      </c>
    </row>
    <row r="35" spans="1:8" x14ac:dyDescent="0.25">
      <c r="A35" s="49" t="s">
        <v>99</v>
      </c>
      <c r="B35" s="83"/>
      <c r="C35" s="84"/>
      <c r="D35" s="85"/>
      <c r="E35" s="109"/>
      <c r="F35" s="55"/>
      <c r="G35" s="89">
        <v>2007</v>
      </c>
      <c r="H35" s="90">
        <v>240</v>
      </c>
    </row>
    <row r="36" spans="1:8" x14ac:dyDescent="0.25">
      <c r="A36" s="50" t="s">
        <v>101</v>
      </c>
      <c r="B36" s="83"/>
      <c r="C36" s="84"/>
      <c r="D36" s="85"/>
      <c r="E36" s="109">
        <v>450</v>
      </c>
      <c r="F36" s="55"/>
      <c r="H36" s="92">
        <f>SUM(H33:H35)</f>
        <v>341.28</v>
      </c>
    </row>
    <row r="37" spans="1:8" x14ac:dyDescent="0.25">
      <c r="A37" s="50" t="s">
        <v>102</v>
      </c>
      <c r="B37" s="83">
        <v>260.83999999999997</v>
      </c>
      <c r="C37" s="84">
        <v>220.86</v>
      </c>
      <c r="D37" s="85">
        <v>39.979999999999997</v>
      </c>
      <c r="E37" s="109">
        <v>300</v>
      </c>
      <c r="F37" s="55"/>
      <c r="H37" s="89"/>
    </row>
    <row r="38" spans="1:8" x14ac:dyDescent="0.25">
      <c r="A38" s="50"/>
      <c r="B38" s="83"/>
      <c r="C38" s="84"/>
      <c r="D38" s="85"/>
      <c r="E38" s="109"/>
      <c r="F38" s="55"/>
      <c r="G38" s="89"/>
      <c r="H38" s="91"/>
    </row>
    <row r="39" spans="1:8" x14ac:dyDescent="0.25">
      <c r="A39" s="49" t="s">
        <v>103</v>
      </c>
      <c r="B39" s="83"/>
      <c r="C39" s="84"/>
      <c r="D39" s="85"/>
      <c r="E39" s="109"/>
      <c r="F39" s="55"/>
      <c r="G39" s="89" t="s">
        <v>100</v>
      </c>
      <c r="H39" s="124"/>
    </row>
    <row r="40" spans="1:8" x14ac:dyDescent="0.25">
      <c r="A40" s="50" t="s">
        <v>104</v>
      </c>
      <c r="B40" s="83">
        <v>150</v>
      </c>
      <c r="C40" s="84">
        <v>150</v>
      </c>
      <c r="D40" s="85"/>
      <c r="E40" s="109">
        <v>150</v>
      </c>
      <c r="F40" s="55"/>
      <c r="G40" s="89">
        <v>2014</v>
      </c>
      <c r="H40" s="122">
        <v>292.35000000000002</v>
      </c>
    </row>
    <row r="41" spans="1:8" x14ac:dyDescent="0.25">
      <c r="A41" s="50" t="s">
        <v>105</v>
      </c>
      <c r="B41" s="83">
        <v>240</v>
      </c>
      <c r="C41" s="84">
        <v>200</v>
      </c>
      <c r="D41" s="85">
        <v>40</v>
      </c>
      <c r="E41" s="109">
        <v>260</v>
      </c>
      <c r="F41" s="55"/>
      <c r="G41" s="89">
        <v>2015</v>
      </c>
      <c r="H41" s="90">
        <v>144</v>
      </c>
    </row>
    <row r="42" spans="1:8" x14ac:dyDescent="0.25">
      <c r="A42" s="50"/>
      <c r="B42" s="83"/>
      <c r="C42" s="84"/>
      <c r="D42" s="85"/>
      <c r="E42" s="109"/>
      <c r="F42" s="55"/>
      <c r="G42" s="89">
        <v>2016</v>
      </c>
      <c r="H42" s="90">
        <v>487.2</v>
      </c>
    </row>
    <row r="43" spans="1:8" x14ac:dyDescent="0.25">
      <c r="A43" s="49" t="s">
        <v>106</v>
      </c>
      <c r="B43" s="83"/>
      <c r="C43" s="84"/>
      <c r="D43" s="85"/>
      <c r="E43" s="109"/>
      <c r="F43" s="55"/>
      <c r="G43" s="89">
        <v>2017</v>
      </c>
      <c r="H43" s="90">
        <v>17.940000000000001</v>
      </c>
    </row>
    <row r="44" spans="1:8" x14ac:dyDescent="0.25">
      <c r="A44" s="50" t="s">
        <v>107</v>
      </c>
      <c r="B44" s="83">
        <v>583.1</v>
      </c>
      <c r="C44" s="84">
        <v>583.1</v>
      </c>
      <c r="D44" s="85"/>
      <c r="E44" s="109">
        <v>1200</v>
      </c>
      <c r="F44" s="55"/>
      <c r="G44" s="89">
        <v>2018</v>
      </c>
      <c r="H44" s="90">
        <v>72.930000000000007</v>
      </c>
    </row>
    <row r="45" spans="1:8" x14ac:dyDescent="0.25">
      <c r="A45" s="50" t="s">
        <v>108</v>
      </c>
      <c r="B45" s="83">
        <v>381.63</v>
      </c>
      <c r="C45" s="84">
        <v>381.63</v>
      </c>
      <c r="D45" s="85"/>
      <c r="E45" s="109">
        <v>420</v>
      </c>
      <c r="F45" s="55"/>
      <c r="G45" s="89">
        <v>2019</v>
      </c>
      <c r="H45" s="90">
        <v>1074.2</v>
      </c>
    </row>
    <row r="46" spans="1:8" x14ac:dyDescent="0.25">
      <c r="A46" s="50" t="s">
        <v>109</v>
      </c>
      <c r="B46" s="83"/>
      <c r="C46" s="84"/>
      <c r="D46" s="85"/>
      <c r="E46" s="109">
        <v>500</v>
      </c>
      <c r="F46" s="55"/>
      <c r="G46" s="89">
        <v>2020</v>
      </c>
      <c r="H46" s="90">
        <v>77.7</v>
      </c>
    </row>
    <row r="47" spans="1:8" x14ac:dyDescent="0.25">
      <c r="A47" s="50" t="s">
        <v>110</v>
      </c>
      <c r="B47" s="83">
        <v>37</v>
      </c>
      <c r="C47" s="84">
        <v>37</v>
      </c>
      <c r="D47" s="85"/>
      <c r="E47" s="109">
        <v>150</v>
      </c>
      <c r="F47" s="55"/>
      <c r="G47" s="89">
        <v>2021</v>
      </c>
      <c r="H47" s="90">
        <v>480</v>
      </c>
    </row>
    <row r="48" spans="1:8" x14ac:dyDescent="0.25">
      <c r="A48" s="50" t="s">
        <v>111</v>
      </c>
      <c r="B48" s="83"/>
      <c r="C48" s="84"/>
      <c r="D48" s="85"/>
      <c r="E48" s="109"/>
      <c r="F48" s="55"/>
      <c r="G48" s="89">
        <v>2022</v>
      </c>
      <c r="H48" s="136">
        <v>375</v>
      </c>
    </row>
    <row r="49" spans="1:8" x14ac:dyDescent="0.25">
      <c r="A49" s="50" t="s">
        <v>112</v>
      </c>
      <c r="B49" s="83"/>
      <c r="C49" s="84"/>
      <c r="D49" s="85"/>
      <c r="E49" s="109">
        <v>140</v>
      </c>
      <c r="F49" s="55"/>
      <c r="G49" s="89">
        <v>2023</v>
      </c>
      <c r="H49" s="104">
        <v>14.39</v>
      </c>
    </row>
    <row r="50" spans="1:8" x14ac:dyDescent="0.25">
      <c r="A50" s="50" t="s">
        <v>113</v>
      </c>
      <c r="B50" s="83"/>
      <c r="C50" s="84"/>
      <c r="D50" s="85"/>
      <c r="E50" s="109"/>
      <c r="F50" s="55"/>
      <c r="H50" s="92">
        <f>SUM(H40:H49)</f>
        <v>3035.7099999999996</v>
      </c>
    </row>
    <row r="51" spans="1:8" x14ac:dyDescent="0.25">
      <c r="E51" s="107"/>
      <c r="F51" s="55"/>
      <c r="H51" s="134"/>
    </row>
    <row r="52" spans="1:8" x14ac:dyDescent="0.25">
      <c r="A52" s="49" t="s">
        <v>114</v>
      </c>
      <c r="B52" s="83"/>
      <c r="C52" s="84"/>
      <c r="D52" s="85"/>
      <c r="E52" s="109"/>
      <c r="F52" s="55"/>
    </row>
    <row r="53" spans="1:8" x14ac:dyDescent="0.25">
      <c r="A53" s="50" t="s">
        <v>152</v>
      </c>
      <c r="B53" s="83">
        <v>479.95</v>
      </c>
      <c r="C53" s="84">
        <v>425.01</v>
      </c>
      <c r="D53" s="85">
        <v>54.94</v>
      </c>
      <c r="E53" s="109">
        <v>450</v>
      </c>
      <c r="F53" s="55"/>
    </row>
    <row r="54" spans="1:8" x14ac:dyDescent="0.25">
      <c r="A54" s="50" t="s">
        <v>115</v>
      </c>
      <c r="B54" s="83"/>
      <c r="C54" s="84"/>
      <c r="D54" s="85"/>
      <c r="E54" s="109">
        <v>7</v>
      </c>
      <c r="F54" s="55"/>
      <c r="G54" s="89"/>
    </row>
    <row r="55" spans="1:8" x14ac:dyDescent="0.25">
      <c r="A55" s="50" t="s">
        <v>116</v>
      </c>
      <c r="B55" s="83"/>
      <c r="C55" s="84"/>
      <c r="D55" s="85"/>
      <c r="E55" s="109">
        <v>150</v>
      </c>
      <c r="F55" s="55"/>
      <c r="H55" s="90"/>
    </row>
    <row r="56" spans="1:8" x14ac:dyDescent="0.25">
      <c r="A56" s="50" t="s">
        <v>117</v>
      </c>
      <c r="B56" s="83">
        <v>40</v>
      </c>
      <c r="C56" s="84">
        <v>40</v>
      </c>
      <c r="D56" s="85"/>
      <c r="E56" s="109">
        <v>50</v>
      </c>
      <c r="F56" s="55"/>
      <c r="H56" s="133"/>
    </row>
    <row r="57" spans="1:8" x14ac:dyDescent="0.25">
      <c r="A57" s="50"/>
      <c r="B57" s="83"/>
      <c r="C57" s="84"/>
      <c r="D57" s="85"/>
      <c r="E57" s="109"/>
      <c r="F57" s="55"/>
      <c r="H57" s="90"/>
    </row>
    <row r="58" spans="1:8" x14ac:dyDescent="0.25">
      <c r="A58" s="49" t="s">
        <v>118</v>
      </c>
      <c r="B58" s="83"/>
      <c r="C58" s="84"/>
      <c r="D58" s="85"/>
      <c r="F58" s="55"/>
      <c r="H58" s="90"/>
    </row>
    <row r="59" spans="1:8" x14ac:dyDescent="0.25">
      <c r="A59" s="50" t="s">
        <v>119</v>
      </c>
      <c r="B59" s="83">
        <v>127.74</v>
      </c>
      <c r="C59" s="84">
        <v>127.74</v>
      </c>
      <c r="D59" s="85"/>
      <c r="E59" s="109">
        <v>120</v>
      </c>
      <c r="F59" s="55"/>
      <c r="H59" s="90"/>
    </row>
    <row r="60" spans="1:8" x14ac:dyDescent="0.25">
      <c r="A60" s="50" t="s">
        <v>120</v>
      </c>
      <c r="B60" s="83"/>
      <c r="C60" s="84"/>
      <c r="D60" s="85"/>
      <c r="E60" s="109">
        <v>3300</v>
      </c>
      <c r="F60" s="55"/>
      <c r="H60" s="90"/>
    </row>
    <row r="61" spans="1:8" x14ac:dyDescent="0.25">
      <c r="A61" s="50" t="s">
        <v>154</v>
      </c>
      <c r="B61" s="93">
        <v>9.65</v>
      </c>
      <c r="C61" s="93">
        <v>9.65</v>
      </c>
      <c r="D61" s="102"/>
      <c r="E61" s="109">
        <v>100</v>
      </c>
      <c r="F61" s="55"/>
      <c r="H61" s="136"/>
    </row>
    <row r="62" spans="1:8" x14ac:dyDescent="0.25">
      <c r="A62" s="50"/>
      <c r="B62" s="83"/>
      <c r="C62" s="84"/>
      <c r="D62" s="85"/>
      <c r="E62" s="109"/>
      <c r="F62" s="55"/>
    </row>
    <row r="63" spans="1:8" x14ac:dyDescent="0.25">
      <c r="A63" s="49" t="s">
        <v>121</v>
      </c>
      <c r="B63" s="83"/>
      <c r="C63" s="84"/>
      <c r="D63" s="85"/>
      <c r="E63" s="109"/>
      <c r="F63" s="55"/>
    </row>
    <row r="64" spans="1:8" x14ac:dyDescent="0.25">
      <c r="A64" s="50" t="s">
        <v>122</v>
      </c>
      <c r="B64" s="83">
        <v>300</v>
      </c>
      <c r="C64" s="84">
        <v>300</v>
      </c>
      <c r="D64" s="85"/>
      <c r="E64" s="108">
        <v>350</v>
      </c>
      <c r="F64" s="55"/>
      <c r="G64" s="94"/>
      <c r="H64" s="95"/>
    </row>
    <row r="65" spans="1:8" x14ac:dyDescent="0.25">
      <c r="A65" s="50" t="s">
        <v>123</v>
      </c>
      <c r="B65" s="83">
        <v>150</v>
      </c>
      <c r="C65" s="84">
        <v>125</v>
      </c>
      <c r="D65" s="85">
        <v>25</v>
      </c>
      <c r="E65" s="108">
        <v>175</v>
      </c>
      <c r="F65" s="55"/>
      <c r="G65" s="94"/>
      <c r="H65" s="95"/>
    </row>
    <row r="66" spans="1:8" x14ac:dyDescent="0.25">
      <c r="A66" s="50" t="s">
        <v>124</v>
      </c>
      <c r="B66" s="83">
        <v>151.19999999999999</v>
      </c>
      <c r="C66" s="84">
        <v>126</v>
      </c>
      <c r="D66" s="85">
        <v>25.2</v>
      </c>
      <c r="E66" s="108">
        <v>180</v>
      </c>
      <c r="F66" s="55"/>
    </row>
    <row r="67" spans="1:8" x14ac:dyDescent="0.25">
      <c r="A67" s="50" t="s">
        <v>127</v>
      </c>
      <c r="B67" s="83">
        <v>115.12</v>
      </c>
      <c r="C67" s="84">
        <v>95.92</v>
      </c>
      <c r="D67" s="85">
        <v>19.2</v>
      </c>
      <c r="E67" s="108">
        <v>175</v>
      </c>
      <c r="F67" s="55"/>
    </row>
    <row r="68" spans="1:8" x14ac:dyDescent="0.25">
      <c r="A68" s="50" t="s">
        <v>125</v>
      </c>
      <c r="B68" s="83">
        <v>250</v>
      </c>
      <c r="C68" s="84">
        <v>250</v>
      </c>
      <c r="D68" s="85"/>
      <c r="E68" s="108">
        <v>500</v>
      </c>
      <c r="F68" s="55"/>
    </row>
    <row r="69" spans="1:8" x14ac:dyDescent="0.25">
      <c r="A69" s="50" t="s">
        <v>170</v>
      </c>
      <c r="B69" s="83">
        <v>1032</v>
      </c>
      <c r="C69" s="84">
        <v>860</v>
      </c>
      <c r="D69" s="85">
        <v>172</v>
      </c>
      <c r="E69" s="108"/>
      <c r="F69" s="55"/>
    </row>
    <row r="70" spans="1:8" x14ac:dyDescent="0.25">
      <c r="A70" s="50" t="s">
        <v>126</v>
      </c>
      <c r="B70" s="83">
        <v>60</v>
      </c>
      <c r="C70" s="84">
        <v>60</v>
      </c>
      <c r="D70" s="85"/>
      <c r="E70" s="108">
        <v>150</v>
      </c>
      <c r="F70" s="55"/>
    </row>
    <row r="71" spans="1:8" x14ac:dyDescent="0.25">
      <c r="E71" s="108"/>
      <c r="F71" s="55"/>
    </row>
    <row r="72" spans="1:8" x14ac:dyDescent="0.25">
      <c r="A72" s="49" t="s">
        <v>128</v>
      </c>
      <c r="B72" s="83"/>
      <c r="C72" s="84"/>
      <c r="D72" s="85"/>
      <c r="E72" s="109"/>
      <c r="F72" s="55"/>
    </row>
    <row r="73" spans="1:8" x14ac:dyDescent="0.25">
      <c r="A73" s="50" t="s">
        <v>129</v>
      </c>
      <c r="B73" s="83">
        <v>974.4</v>
      </c>
      <c r="C73" s="84">
        <v>812</v>
      </c>
      <c r="D73" s="85">
        <v>162.4</v>
      </c>
      <c r="E73" s="109">
        <v>500</v>
      </c>
      <c r="F73" s="55"/>
      <c r="G73" s="94"/>
      <c r="H73" s="95"/>
    </row>
    <row r="74" spans="1:8" x14ac:dyDescent="0.25">
      <c r="A74" s="50" t="s">
        <v>130</v>
      </c>
      <c r="B74" s="83"/>
      <c r="C74" s="84"/>
      <c r="D74" s="85"/>
      <c r="E74" s="109">
        <v>350</v>
      </c>
      <c r="F74" s="55"/>
      <c r="G74" s="94"/>
      <c r="H74" s="95"/>
    </row>
    <row r="75" spans="1:8" x14ac:dyDescent="0.25">
      <c r="A75" s="50" t="s">
        <v>131</v>
      </c>
      <c r="B75" s="83">
        <v>4500</v>
      </c>
      <c r="C75" s="84">
        <v>4500</v>
      </c>
      <c r="D75" s="85"/>
      <c r="E75" s="109">
        <v>4500</v>
      </c>
      <c r="F75" s="55"/>
      <c r="G75" s="94"/>
      <c r="H75" s="95"/>
    </row>
    <row r="76" spans="1:8" x14ac:dyDescent="0.25">
      <c r="A76" s="50" t="s">
        <v>155</v>
      </c>
      <c r="B76" s="83"/>
      <c r="C76" s="84"/>
      <c r="D76" s="85"/>
      <c r="E76" s="109">
        <v>100</v>
      </c>
      <c r="F76" s="55"/>
      <c r="G76" s="94"/>
      <c r="H76" s="95"/>
    </row>
    <row r="77" spans="1:8" x14ac:dyDescent="0.25">
      <c r="A77" s="50" t="s">
        <v>132</v>
      </c>
      <c r="B77" s="83">
        <v>234.95</v>
      </c>
      <c r="C77" s="84">
        <v>234.95</v>
      </c>
      <c r="D77" s="85"/>
      <c r="E77" s="109">
        <v>300</v>
      </c>
      <c r="F77" s="55"/>
      <c r="G77" s="94"/>
      <c r="H77" s="95"/>
    </row>
    <row r="78" spans="1:8" x14ac:dyDescent="0.25">
      <c r="A78" s="50" t="s">
        <v>133</v>
      </c>
      <c r="B78" s="83"/>
      <c r="C78" s="84"/>
      <c r="D78" s="85"/>
      <c r="E78" s="109">
        <v>500</v>
      </c>
      <c r="F78" s="55"/>
      <c r="G78" s="94"/>
      <c r="H78" s="95"/>
    </row>
    <row r="79" spans="1:8" x14ac:dyDescent="0.25">
      <c r="A79" s="50" t="s">
        <v>134</v>
      </c>
      <c r="B79" s="83"/>
      <c r="C79" s="84"/>
      <c r="D79" s="85"/>
      <c r="E79" s="109">
        <v>500</v>
      </c>
      <c r="F79" s="55"/>
      <c r="G79" s="94"/>
      <c r="H79" s="95"/>
    </row>
    <row r="80" spans="1:8" x14ac:dyDescent="0.25">
      <c r="A80" s="50" t="s">
        <v>135</v>
      </c>
      <c r="B80" s="83">
        <v>36</v>
      </c>
      <c r="C80" s="84">
        <v>36</v>
      </c>
      <c r="D80" s="85"/>
      <c r="E80" s="109">
        <v>500</v>
      </c>
      <c r="F80" s="55"/>
      <c r="G80" s="94"/>
      <c r="H80" s="95"/>
    </row>
    <row r="81" spans="1:8" x14ac:dyDescent="0.25">
      <c r="A81" s="50" t="s">
        <v>136</v>
      </c>
      <c r="B81" s="83"/>
      <c r="C81" s="84"/>
      <c r="D81" s="85"/>
      <c r="E81" s="109">
        <v>100</v>
      </c>
      <c r="F81" s="55"/>
      <c r="G81" s="94"/>
      <c r="H81" s="95"/>
    </row>
    <row r="82" spans="1:8" x14ac:dyDescent="0.25">
      <c r="A82" s="50"/>
      <c r="B82" s="83"/>
      <c r="C82" s="84"/>
      <c r="D82" s="85"/>
      <c r="E82" s="108"/>
      <c r="F82" s="55"/>
      <c r="G82" s="94"/>
      <c r="H82" s="95"/>
    </row>
    <row r="83" spans="1:8" x14ac:dyDescent="0.25">
      <c r="A83" s="49" t="s">
        <v>137</v>
      </c>
      <c r="B83" s="83"/>
      <c r="C83" s="84"/>
      <c r="D83" s="85"/>
      <c r="E83" s="109"/>
      <c r="F83" s="55"/>
      <c r="G83" s="94"/>
      <c r="H83" s="95"/>
    </row>
    <row r="84" spans="1:8" x14ac:dyDescent="0.25">
      <c r="A84" s="50" t="s">
        <v>138</v>
      </c>
      <c r="B84" s="83"/>
      <c r="C84" s="84"/>
      <c r="D84" s="85"/>
      <c r="E84" s="109">
        <v>300</v>
      </c>
      <c r="F84" s="55"/>
      <c r="G84" s="94"/>
      <c r="H84" s="95"/>
    </row>
    <row r="85" spans="1:8" x14ac:dyDescent="0.25">
      <c r="A85" s="50"/>
      <c r="B85" s="83"/>
      <c r="C85" s="84"/>
      <c r="D85" s="85"/>
      <c r="E85" s="109"/>
      <c r="F85" s="55"/>
      <c r="G85" s="94"/>
      <c r="H85" s="95"/>
    </row>
    <row r="86" spans="1:8" x14ac:dyDescent="0.25">
      <c r="A86" s="49" t="s">
        <v>139</v>
      </c>
      <c r="B86" s="83"/>
      <c r="C86" s="84"/>
      <c r="D86" s="85"/>
      <c r="E86" s="109"/>
      <c r="F86" s="55"/>
      <c r="G86" s="94"/>
      <c r="H86" s="95"/>
    </row>
    <row r="87" spans="1:8" x14ac:dyDescent="0.25">
      <c r="A87" s="50" t="s">
        <v>156</v>
      </c>
      <c r="B87" s="83"/>
      <c r="C87" s="84"/>
      <c r="D87" s="85"/>
      <c r="E87" s="109">
        <v>500</v>
      </c>
      <c r="F87" s="55"/>
      <c r="G87" s="94"/>
      <c r="H87" s="95"/>
    </row>
    <row r="88" spans="1:8" x14ac:dyDescent="0.25">
      <c r="A88" s="50" t="s">
        <v>182</v>
      </c>
      <c r="B88" s="83">
        <v>161.03</v>
      </c>
      <c r="C88" s="84">
        <v>161.03</v>
      </c>
      <c r="D88" s="85"/>
      <c r="E88" s="109"/>
      <c r="F88" s="55"/>
      <c r="G88" s="94"/>
      <c r="H88" s="95"/>
    </row>
    <row r="89" spans="1:8" x14ac:dyDescent="0.25">
      <c r="A89" s="50" t="s">
        <v>140</v>
      </c>
      <c r="B89" s="83"/>
      <c r="C89" s="84"/>
      <c r="D89" s="85"/>
      <c r="E89" s="109"/>
      <c r="F89" s="55"/>
      <c r="G89" s="94"/>
      <c r="H89" s="95"/>
    </row>
    <row r="90" spans="1:8" x14ac:dyDescent="0.25">
      <c r="A90" s="50" t="s">
        <v>157</v>
      </c>
      <c r="B90" s="83"/>
      <c r="C90" s="84"/>
      <c r="D90" s="85"/>
      <c r="E90" s="109">
        <v>100</v>
      </c>
      <c r="F90" s="55"/>
      <c r="G90" s="94"/>
      <c r="H90" s="95"/>
    </row>
    <row r="91" spans="1:8" x14ac:dyDescent="0.25">
      <c r="A91" s="50" t="s">
        <v>169</v>
      </c>
      <c r="B91" s="83">
        <v>5400</v>
      </c>
      <c r="C91" s="84">
        <v>5400</v>
      </c>
      <c r="D91" s="85"/>
      <c r="E91" s="109"/>
      <c r="F91" s="55"/>
      <c r="G91" s="94"/>
      <c r="H91" s="95"/>
    </row>
    <row r="92" spans="1:8" x14ac:dyDescent="0.25">
      <c r="A92" s="50" t="s">
        <v>201</v>
      </c>
      <c r="B92" s="83">
        <v>1376.98</v>
      </c>
      <c r="C92" s="84">
        <v>1299.53</v>
      </c>
      <c r="D92" s="85">
        <v>77.45</v>
      </c>
      <c r="E92" s="109"/>
      <c r="F92" s="55"/>
      <c r="G92" s="94"/>
      <c r="H92" s="95"/>
    </row>
    <row r="93" spans="1:8" x14ac:dyDescent="0.25">
      <c r="A93" s="50" t="s">
        <v>141</v>
      </c>
      <c r="B93" s="83">
        <v>84</v>
      </c>
      <c r="C93" s="84">
        <v>70</v>
      </c>
      <c r="D93" s="85">
        <v>14</v>
      </c>
      <c r="E93" s="109">
        <v>150</v>
      </c>
      <c r="F93" s="55"/>
      <c r="G93" s="94"/>
    </row>
    <row r="94" spans="1:8" x14ac:dyDescent="0.25">
      <c r="A94" s="50" t="s">
        <v>14</v>
      </c>
      <c r="B94" s="83"/>
      <c r="C94" s="84"/>
      <c r="D94" s="85"/>
      <c r="E94" s="109"/>
      <c r="F94" s="55"/>
      <c r="G94" s="94"/>
    </row>
    <row r="95" spans="1:8" x14ac:dyDescent="0.25">
      <c r="A95" s="50" t="s">
        <v>158</v>
      </c>
      <c r="B95" s="83"/>
      <c r="C95" s="84"/>
      <c r="D95" s="85"/>
      <c r="E95" s="109">
        <v>550</v>
      </c>
      <c r="F95" s="55"/>
      <c r="G95" s="94"/>
    </row>
    <row r="96" spans="1:8" x14ac:dyDescent="0.25">
      <c r="A96" s="50" t="s">
        <v>159</v>
      </c>
      <c r="B96" s="83"/>
      <c r="C96" s="84"/>
      <c r="D96" s="85"/>
      <c r="E96" s="109">
        <v>50</v>
      </c>
      <c r="F96" s="55"/>
      <c r="G96" s="94"/>
    </row>
    <row r="97" spans="1:8" x14ac:dyDescent="0.25">
      <c r="A97" s="50" t="s">
        <v>160</v>
      </c>
      <c r="B97" s="83"/>
      <c r="C97" s="84"/>
      <c r="D97" s="85"/>
      <c r="E97" s="109">
        <v>150</v>
      </c>
      <c r="F97" s="55"/>
      <c r="G97" s="94"/>
    </row>
    <row r="98" spans="1:8" x14ac:dyDescent="0.25">
      <c r="A98" s="50" t="s">
        <v>142</v>
      </c>
      <c r="B98" s="83"/>
      <c r="C98" s="84"/>
      <c r="D98" s="85"/>
      <c r="E98" s="109">
        <v>1000</v>
      </c>
      <c r="F98" s="55"/>
      <c r="G98" s="94"/>
    </row>
    <row r="99" spans="1:8" x14ac:dyDescent="0.25">
      <c r="A99" s="50" t="s">
        <v>183</v>
      </c>
      <c r="B99" s="83">
        <v>2530</v>
      </c>
      <c r="C99" s="84">
        <v>2450</v>
      </c>
      <c r="D99" s="85">
        <v>80</v>
      </c>
      <c r="E99" s="109"/>
      <c r="F99" s="55"/>
      <c r="G99" s="94"/>
    </row>
    <row r="100" spans="1:8" x14ac:dyDescent="0.25">
      <c r="A100" s="50" t="s">
        <v>143</v>
      </c>
      <c r="B100" s="83"/>
      <c r="C100" s="84"/>
      <c r="D100" s="85"/>
      <c r="E100" s="109">
        <v>250</v>
      </c>
      <c r="F100" s="55"/>
      <c r="G100" s="94"/>
    </row>
    <row r="101" spans="1:8" x14ac:dyDescent="0.25">
      <c r="A101" s="50" t="s">
        <v>255</v>
      </c>
      <c r="B101" s="83">
        <v>310.29000000000002</v>
      </c>
      <c r="C101" s="84">
        <v>310.29000000000002</v>
      </c>
      <c r="D101" s="85"/>
      <c r="E101" s="109"/>
      <c r="F101" s="55"/>
      <c r="G101" s="94"/>
    </row>
    <row r="102" spans="1:8" x14ac:dyDescent="0.25">
      <c r="A102" s="50" t="s">
        <v>144</v>
      </c>
      <c r="B102" s="83"/>
      <c r="C102" s="84"/>
      <c r="D102" s="85"/>
      <c r="E102" s="108">
        <v>100</v>
      </c>
      <c r="F102" s="55"/>
      <c r="G102" s="94"/>
    </row>
    <row r="103" spans="1:8" x14ac:dyDescent="0.25">
      <c r="A103" s="50" t="s">
        <v>145</v>
      </c>
      <c r="B103" s="83"/>
      <c r="C103" s="84"/>
      <c r="D103" s="85"/>
      <c r="E103" s="108">
        <v>100</v>
      </c>
      <c r="F103" s="55"/>
      <c r="G103" s="94"/>
    </row>
    <row r="104" spans="1:8" x14ac:dyDescent="0.25">
      <c r="A104" s="50" t="s">
        <v>146</v>
      </c>
      <c r="B104" s="102">
        <v>337.2</v>
      </c>
      <c r="C104" s="83">
        <v>337.2</v>
      </c>
      <c r="D104" s="85"/>
      <c r="E104" s="108"/>
      <c r="F104" s="55"/>
      <c r="G104" s="94"/>
    </row>
    <row r="105" spans="1:8" x14ac:dyDescent="0.25">
      <c r="A105" s="50"/>
      <c r="B105" s="102"/>
      <c r="C105" s="83"/>
      <c r="D105" s="85"/>
      <c r="E105" s="108"/>
      <c r="F105" s="55"/>
      <c r="G105" s="94"/>
    </row>
    <row r="106" spans="1:8" x14ac:dyDescent="0.25">
      <c r="A106" s="50"/>
      <c r="B106" s="83"/>
      <c r="C106" s="84"/>
      <c r="D106" s="85"/>
      <c r="E106" s="108"/>
      <c r="F106" s="55"/>
      <c r="G106" s="94"/>
    </row>
    <row r="107" spans="1:8" x14ac:dyDescent="0.25">
      <c r="A107" s="49" t="s">
        <v>147</v>
      </c>
      <c r="B107" s="83"/>
      <c r="C107" s="84"/>
      <c r="D107" s="85"/>
      <c r="E107" s="109"/>
      <c r="F107" s="55"/>
      <c r="G107" s="94"/>
    </row>
    <row r="108" spans="1:8" x14ac:dyDescent="0.25">
      <c r="A108" s="50" t="s">
        <v>148</v>
      </c>
      <c r="B108" s="83"/>
      <c r="C108" s="84"/>
      <c r="D108" s="85"/>
      <c r="E108" s="109"/>
      <c r="F108" s="55"/>
      <c r="G108" s="94"/>
    </row>
    <row r="109" spans="1:8" x14ac:dyDescent="0.25">
      <c r="A109" s="50" t="s">
        <v>149</v>
      </c>
      <c r="B109" s="83"/>
      <c r="C109" s="84"/>
      <c r="D109" s="85"/>
      <c r="E109" s="109"/>
      <c r="F109" s="55"/>
      <c r="G109" s="94"/>
      <c r="H109" s="107"/>
    </row>
    <row r="110" spans="1:8" x14ac:dyDescent="0.25">
      <c r="A110" s="50"/>
      <c r="B110" s="83"/>
      <c r="C110" s="84"/>
      <c r="D110" s="85"/>
      <c r="E110" s="109"/>
      <c r="F110" s="55"/>
      <c r="G110" s="94"/>
    </row>
    <row r="111" spans="1:8" x14ac:dyDescent="0.25">
      <c r="A111" s="50" t="s">
        <v>150</v>
      </c>
      <c r="B111" s="106">
        <f>SUM(B30:B109)</f>
        <v>27776.9</v>
      </c>
      <c r="C111" s="106">
        <f>SUM(C30:C109)</f>
        <v>27032.93</v>
      </c>
      <c r="D111" s="106">
        <f>SUM(D30:D109)</f>
        <v>734.17</v>
      </c>
      <c r="E111" s="110">
        <f>SUM(E30:E109)</f>
        <v>33617</v>
      </c>
      <c r="F111" s="55"/>
      <c r="G111" s="9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51E9-3864-4831-A7DB-F58A18F4FB7A}">
  <dimension ref="A1:C50"/>
  <sheetViews>
    <sheetView workbookViewId="0">
      <selection sqref="A1:C50"/>
    </sheetView>
  </sheetViews>
  <sheetFormatPr defaultRowHeight="15" x14ac:dyDescent="0.25"/>
  <cols>
    <col min="1" max="1" width="59.28515625" customWidth="1"/>
    <col min="2" max="2" width="15.5703125" customWidth="1"/>
    <col min="3" max="3" width="12.140625" customWidth="1"/>
  </cols>
  <sheetData>
    <row r="1" spans="1:3" x14ac:dyDescent="0.25">
      <c r="A1" s="1" t="s">
        <v>27</v>
      </c>
      <c r="B1" s="2"/>
    </row>
    <row r="2" spans="1:3" ht="15.75" thickBot="1" x14ac:dyDescent="0.3">
      <c r="A2" s="3">
        <v>44501</v>
      </c>
      <c r="B2" s="2"/>
    </row>
    <row r="3" spans="1:3" x14ac:dyDescent="0.25">
      <c r="A3" s="4" t="s">
        <v>0</v>
      </c>
      <c r="B3" s="5" t="s">
        <v>1</v>
      </c>
      <c r="C3" s="6" t="s">
        <v>2</v>
      </c>
    </row>
    <row r="4" spans="1:3" x14ac:dyDescent="0.25">
      <c r="A4" s="137" t="s">
        <v>262</v>
      </c>
      <c r="B4" s="144">
        <v>540</v>
      </c>
      <c r="C4" s="145" t="s">
        <v>4</v>
      </c>
    </row>
    <row r="5" spans="1:3" x14ac:dyDescent="0.25">
      <c r="A5" s="137"/>
      <c r="B5" s="142"/>
      <c r="C5" s="145"/>
    </row>
    <row r="6" spans="1:3" ht="15.75" thickBot="1" x14ac:dyDescent="0.3">
      <c r="A6" s="131"/>
      <c r="B6" s="13">
        <f>SUM(B4:B5)</f>
        <v>540</v>
      </c>
      <c r="C6" s="143"/>
    </row>
    <row r="7" spans="1:3" ht="15.75" thickBot="1" x14ac:dyDescent="0.3">
      <c r="A7" s="126"/>
      <c r="B7" s="127"/>
      <c r="C7" s="128"/>
    </row>
    <row r="8" spans="1:3" x14ac:dyDescent="0.25">
      <c r="A8" s="16" t="s">
        <v>3</v>
      </c>
      <c r="B8" s="17"/>
      <c r="C8" s="121"/>
    </row>
    <row r="9" spans="1:3" x14ac:dyDescent="0.25">
      <c r="A9" s="146" t="s">
        <v>267</v>
      </c>
      <c r="B9" s="150">
        <v>25</v>
      </c>
      <c r="C9" s="151" t="s">
        <v>4</v>
      </c>
    </row>
    <row r="10" spans="1:3" x14ac:dyDescent="0.25">
      <c r="A10" s="146" t="s">
        <v>263</v>
      </c>
      <c r="B10" s="148">
        <v>1140.3900000000001</v>
      </c>
      <c r="C10" s="147" t="s">
        <v>264</v>
      </c>
    </row>
    <row r="11" spans="1:3" x14ac:dyDescent="0.25">
      <c r="A11" s="21" t="s">
        <v>5</v>
      </c>
      <c r="B11" s="141">
        <v>1010.43</v>
      </c>
      <c r="C11" s="21" t="s">
        <v>46</v>
      </c>
    </row>
    <row r="12" spans="1:3" x14ac:dyDescent="0.25">
      <c r="A12" s="21" t="s">
        <v>7</v>
      </c>
      <c r="B12" s="141">
        <v>48.29</v>
      </c>
      <c r="C12" s="21" t="s">
        <v>46</v>
      </c>
    </row>
    <row r="13" spans="1:3" x14ac:dyDescent="0.25">
      <c r="A13" s="21" t="s">
        <v>6</v>
      </c>
      <c r="B13" s="141">
        <v>20</v>
      </c>
      <c r="C13" s="21" t="s">
        <v>46</v>
      </c>
    </row>
    <row r="14" spans="1:3" x14ac:dyDescent="0.25">
      <c r="A14" s="21" t="s">
        <v>268</v>
      </c>
      <c r="B14" s="141">
        <v>14.39</v>
      </c>
      <c r="C14" s="9" t="s">
        <v>4</v>
      </c>
    </row>
    <row r="15" spans="1:3" x14ac:dyDescent="0.25">
      <c r="A15" s="21"/>
      <c r="B15" s="141"/>
      <c r="C15" s="9"/>
    </row>
    <row r="16" spans="1:3" x14ac:dyDescent="0.25">
      <c r="A16" s="9"/>
      <c r="B16" s="140">
        <f>SUM(B10:B15)</f>
        <v>2233.5</v>
      </c>
      <c r="C16" s="9"/>
    </row>
    <row r="17" spans="1:3" ht="15.75" thickBot="1" x14ac:dyDescent="0.3">
      <c r="A17" s="117"/>
      <c r="B17" s="118"/>
      <c r="C17" s="24"/>
    </row>
    <row r="18" spans="1:3" ht="15.75" thickBot="1" x14ac:dyDescent="0.3">
      <c r="A18" s="26" t="s">
        <v>253</v>
      </c>
      <c r="B18" s="119"/>
      <c r="C18" s="24"/>
    </row>
    <row r="19" spans="1:3" ht="15.75" thickBot="1" x14ac:dyDescent="0.3">
      <c r="A19" s="27" t="s">
        <v>9</v>
      </c>
      <c r="B19" s="116">
        <v>23800.85</v>
      </c>
      <c r="C19" s="24"/>
    </row>
    <row r="20" spans="1:3" ht="15.75" thickBot="1" x14ac:dyDescent="0.3">
      <c r="A20" s="29" t="s">
        <v>10</v>
      </c>
      <c r="B20" s="116">
        <v>2211.77</v>
      </c>
      <c r="C20" s="24"/>
    </row>
    <row r="21" spans="1:3" ht="15.75" thickBot="1" x14ac:dyDescent="0.3">
      <c r="A21" s="25" t="s">
        <v>11</v>
      </c>
      <c r="B21" s="120">
        <f>SUM(B19:B20)</f>
        <v>26012.62</v>
      </c>
      <c r="C21" s="24"/>
    </row>
    <row r="22" spans="1:3" ht="15.75" thickBot="1" x14ac:dyDescent="0.3">
      <c r="A22" s="31"/>
      <c r="C22" s="24"/>
    </row>
    <row r="23" spans="1:3" ht="15.75" thickBot="1" x14ac:dyDescent="0.3">
      <c r="A23" s="46" t="s">
        <v>39</v>
      </c>
      <c r="B23" s="2"/>
      <c r="C23" s="24"/>
    </row>
    <row r="24" spans="1:3" ht="15.75" thickBot="1" x14ac:dyDescent="0.3">
      <c r="A24" s="47" t="s">
        <v>12</v>
      </c>
      <c r="B24" s="32">
        <v>78441.259999999995</v>
      </c>
      <c r="C24" s="24"/>
    </row>
    <row r="25" spans="1:3" ht="15.75" thickBot="1" x14ac:dyDescent="0.3">
      <c r="A25" s="31"/>
      <c r="B25" s="15"/>
      <c r="C25" s="33"/>
    </row>
    <row r="26" spans="1:3" ht="15.75" thickBot="1" x14ac:dyDescent="0.3">
      <c r="A26" s="34" t="s">
        <v>13</v>
      </c>
      <c r="B26" s="2"/>
      <c r="C26" s="33"/>
    </row>
    <row r="27" spans="1:3" ht="15.75" thickBot="1" x14ac:dyDescent="0.3">
      <c r="A27" s="35" t="s">
        <v>14</v>
      </c>
      <c r="B27" s="111">
        <v>645.85</v>
      </c>
      <c r="C27" s="33"/>
    </row>
    <row r="28" spans="1:3" ht="15.75" thickBot="1" x14ac:dyDescent="0.3">
      <c r="A28" s="35" t="s">
        <v>15</v>
      </c>
      <c r="B28" s="10">
        <v>12482.69</v>
      </c>
      <c r="C28" s="33"/>
    </row>
    <row r="29" spans="1:3" x14ac:dyDescent="0.25">
      <c r="A29" s="19" t="s">
        <v>16</v>
      </c>
      <c r="B29" s="10">
        <v>10265.98</v>
      </c>
      <c r="C29" s="33"/>
    </row>
    <row r="30" spans="1:3" x14ac:dyDescent="0.25">
      <c r="A30" s="11" t="s">
        <v>17</v>
      </c>
      <c r="B30" s="37">
        <v>1000</v>
      </c>
      <c r="C30" s="33"/>
    </row>
    <row r="31" spans="1:3" x14ac:dyDescent="0.25">
      <c r="A31" s="21" t="s">
        <v>18</v>
      </c>
      <c r="B31" s="39">
        <v>551.78</v>
      </c>
      <c r="C31" s="38"/>
    </row>
    <row r="32" spans="1:3" x14ac:dyDescent="0.25">
      <c r="A32" s="21" t="s">
        <v>19</v>
      </c>
      <c r="B32" s="39">
        <v>288.62</v>
      </c>
      <c r="C32" s="38"/>
    </row>
    <row r="33" spans="1:3" x14ac:dyDescent="0.25">
      <c r="A33" s="11" t="s">
        <v>20</v>
      </c>
      <c r="B33" s="40">
        <v>865.33</v>
      </c>
      <c r="C33" s="38"/>
    </row>
    <row r="34" spans="1:3" x14ac:dyDescent="0.25">
      <c r="A34" s="11" t="s">
        <v>21</v>
      </c>
      <c r="B34" s="40">
        <v>480</v>
      </c>
      <c r="C34" s="38"/>
    </row>
    <row r="35" spans="1:3" x14ac:dyDescent="0.25">
      <c r="A35" s="19" t="s">
        <v>23</v>
      </c>
      <c r="B35" s="39">
        <v>89.71</v>
      </c>
      <c r="C35" s="38"/>
    </row>
    <row r="36" spans="1:3" x14ac:dyDescent="0.25">
      <c r="A36" s="11" t="s">
        <v>175</v>
      </c>
      <c r="B36" s="40">
        <v>161.03</v>
      </c>
      <c r="C36" s="38"/>
    </row>
    <row r="37" spans="1:3" x14ac:dyDescent="0.25">
      <c r="A37" s="11" t="s">
        <v>187</v>
      </c>
      <c r="B37" s="40">
        <v>5400</v>
      </c>
      <c r="C37" s="38"/>
    </row>
    <row r="38" spans="1:3" x14ac:dyDescent="0.25">
      <c r="A38" s="41" t="s">
        <v>24</v>
      </c>
      <c r="B38" s="149">
        <v>18418.27</v>
      </c>
      <c r="C38" s="38"/>
    </row>
    <row r="39" spans="1:3" x14ac:dyDescent="0.25">
      <c r="A39" s="112"/>
      <c r="B39" s="113"/>
      <c r="C39" s="2"/>
    </row>
    <row r="40" spans="1:3" x14ac:dyDescent="0.25">
      <c r="A40" s="1" t="s">
        <v>265</v>
      </c>
      <c r="B40" s="113"/>
    </row>
    <row r="41" spans="1:3" x14ac:dyDescent="0.25">
      <c r="A41" s="1" t="s">
        <v>266</v>
      </c>
    </row>
    <row r="42" spans="1:3" x14ac:dyDescent="0.25">
      <c r="A42" s="1"/>
    </row>
    <row r="43" spans="1:3" x14ac:dyDescent="0.25">
      <c r="A43" s="114" t="s">
        <v>269</v>
      </c>
    </row>
    <row r="44" spans="1:3" x14ac:dyDescent="0.25">
      <c r="A44" s="43" t="s">
        <v>176</v>
      </c>
    </row>
    <row r="45" spans="1:3" x14ac:dyDescent="0.25">
      <c r="A45" s="43" t="s">
        <v>260</v>
      </c>
    </row>
    <row r="46" spans="1:3" x14ac:dyDescent="0.25">
      <c r="A46" s="43" t="s">
        <v>177</v>
      </c>
    </row>
    <row r="47" spans="1:3" x14ac:dyDescent="0.25">
      <c r="A47" s="43" t="s">
        <v>231</v>
      </c>
      <c r="B47" s="43"/>
      <c r="C47" s="43"/>
    </row>
    <row r="48" spans="1:3" x14ac:dyDescent="0.25">
      <c r="B48" s="43"/>
      <c r="C48" s="43"/>
    </row>
    <row r="49" spans="2:3" x14ac:dyDescent="0.25">
      <c r="B49" s="43"/>
      <c r="C49" s="43"/>
    </row>
    <row r="50" spans="2:3" x14ac:dyDescent="0.25">
      <c r="B50" s="43"/>
      <c r="C50" s="4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60E83-BAE8-4B7F-8BE2-BEF94E8AA2A2}">
  <dimension ref="A1:H112"/>
  <sheetViews>
    <sheetView topLeftCell="A20" workbookViewId="0">
      <selection activeCell="C34" sqref="C34"/>
    </sheetView>
  </sheetViews>
  <sheetFormatPr defaultRowHeight="15" x14ac:dyDescent="0.25"/>
  <cols>
    <col min="1" max="1" width="28.28515625" customWidth="1"/>
    <col min="2" max="2" width="9.85546875" customWidth="1"/>
    <col min="3" max="3" width="10" customWidth="1"/>
    <col min="4" max="4" width="7.85546875" customWidth="1"/>
    <col min="5" max="5" width="9.85546875" customWidth="1"/>
    <col min="6" max="6" width="0.85546875" customWidth="1"/>
    <col min="8" max="8" width="11.42578125" customWidth="1"/>
  </cols>
  <sheetData>
    <row r="1" spans="1:8" ht="15.75" thickBot="1" x14ac:dyDescent="0.3">
      <c r="A1" s="48" t="s">
        <v>271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272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>
        <v>540</v>
      </c>
      <c r="C4" s="58"/>
      <c r="D4" s="58"/>
      <c r="E4" s="109">
        <v>520</v>
      </c>
      <c r="F4" s="55"/>
      <c r="G4" s="59" t="s">
        <v>58</v>
      </c>
      <c r="H4" s="60">
        <v>22060.93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SUM(H38+H46)</f>
        <v>3355.57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18705.36</v>
      </c>
    </row>
    <row r="8" spans="1:8" x14ac:dyDescent="0.25">
      <c r="A8" s="50" t="s">
        <v>64</v>
      </c>
      <c r="B8" s="58">
        <v>0.16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2211.79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69</v>
      </c>
      <c r="B12" s="58"/>
      <c r="C12" s="58"/>
      <c r="D12" s="58"/>
      <c r="E12" s="109"/>
      <c r="F12" s="55"/>
      <c r="G12" s="68" t="s">
        <v>70</v>
      </c>
      <c r="H12" s="60"/>
    </row>
    <row r="13" spans="1:8" x14ac:dyDescent="0.25">
      <c r="A13" s="50" t="s">
        <v>71</v>
      </c>
      <c r="B13" s="58"/>
      <c r="C13" s="58"/>
      <c r="D13" s="58"/>
      <c r="E13" s="109"/>
      <c r="F13" s="55"/>
      <c r="G13" s="56"/>
      <c r="H13" s="60"/>
    </row>
    <row r="14" spans="1:8" x14ac:dyDescent="0.25">
      <c r="A14" s="50" t="s">
        <v>72</v>
      </c>
      <c r="B14" s="58">
        <v>1123.9100000000001</v>
      </c>
      <c r="C14" s="58"/>
      <c r="D14" s="58"/>
      <c r="E14" s="109">
        <v>1500</v>
      </c>
      <c r="F14" s="55"/>
      <c r="G14" s="69" t="s">
        <v>73</v>
      </c>
      <c r="H14" s="70">
        <f>SUM(H7+H9+H11)</f>
        <v>99358.41</v>
      </c>
    </row>
    <row r="15" spans="1:8" x14ac:dyDescent="0.25">
      <c r="A15" s="50" t="s">
        <v>74</v>
      </c>
      <c r="B15" s="58"/>
      <c r="C15" s="58"/>
      <c r="D15" s="58"/>
      <c r="E15" s="109"/>
      <c r="F15" s="55"/>
      <c r="G15" s="71"/>
      <c r="H15" s="71"/>
    </row>
    <row r="16" spans="1:8" x14ac:dyDescent="0.25">
      <c r="A16" s="50" t="s">
        <v>211</v>
      </c>
      <c r="B16" s="58">
        <v>606</v>
      </c>
      <c r="C16" s="58"/>
      <c r="D16" s="58"/>
      <c r="E16" s="109"/>
      <c r="F16" s="55"/>
      <c r="G16" s="72"/>
      <c r="H16" s="72"/>
    </row>
    <row r="17" spans="1:8" x14ac:dyDescent="0.25">
      <c r="A17" s="50" t="s">
        <v>76</v>
      </c>
      <c r="B17" s="58">
        <v>2050</v>
      </c>
      <c r="C17" s="58"/>
      <c r="D17" s="58"/>
      <c r="E17" s="109"/>
      <c r="F17" s="55"/>
      <c r="G17" s="74" t="s">
        <v>80</v>
      </c>
      <c r="H17" s="75">
        <v>90473.74</v>
      </c>
    </row>
    <row r="18" spans="1:8" x14ac:dyDescent="0.25">
      <c r="A18" s="50" t="s">
        <v>77</v>
      </c>
      <c r="B18" s="58"/>
      <c r="C18" s="58"/>
      <c r="D18" s="58"/>
      <c r="E18" s="109"/>
      <c r="F18" s="55"/>
      <c r="G18" s="76"/>
      <c r="H18" s="76"/>
    </row>
    <row r="19" spans="1:8" x14ac:dyDescent="0.25">
      <c r="A19" s="50" t="s">
        <v>78</v>
      </c>
      <c r="B19" s="58"/>
      <c r="C19" s="58"/>
      <c r="D19" s="58"/>
      <c r="E19" s="109">
        <v>720</v>
      </c>
      <c r="F19" s="55"/>
      <c r="G19" s="77" t="s">
        <v>83</v>
      </c>
      <c r="H19" s="77"/>
    </row>
    <row r="20" spans="1:8" x14ac:dyDescent="0.25">
      <c r="A20" s="73" t="s">
        <v>79</v>
      </c>
      <c r="B20" s="98">
        <f>SUM(B3:B18)</f>
        <v>4920.07</v>
      </c>
      <c r="C20" s="58"/>
      <c r="D20" s="58"/>
      <c r="E20" s="110">
        <f>SUM(E4:E19)</f>
        <v>3085</v>
      </c>
      <c r="F20" s="55"/>
      <c r="G20" s="77" t="s">
        <v>85</v>
      </c>
      <c r="H20" s="103">
        <f>SUM(B26)</f>
        <v>38920.07</v>
      </c>
    </row>
    <row r="21" spans="1:8" x14ac:dyDescent="0.25">
      <c r="A21" s="73" t="s">
        <v>81</v>
      </c>
      <c r="B21" s="58"/>
      <c r="C21" s="58"/>
      <c r="D21" s="58"/>
      <c r="E21" s="109"/>
      <c r="F21" s="55"/>
      <c r="G21" s="76" t="s">
        <v>87</v>
      </c>
      <c r="H21" s="78"/>
    </row>
    <row r="22" spans="1:8" x14ac:dyDescent="0.25">
      <c r="A22" s="50" t="s">
        <v>82</v>
      </c>
      <c r="B22" s="58">
        <v>17000</v>
      </c>
      <c r="C22" s="58"/>
      <c r="D22" s="58"/>
      <c r="E22" s="109"/>
      <c r="F22" s="55"/>
      <c r="G22" s="79"/>
      <c r="H22" s="82">
        <f>SUM(H20:H21)</f>
        <v>38920.07</v>
      </c>
    </row>
    <row r="23" spans="1:8" x14ac:dyDescent="0.25">
      <c r="A23" s="50" t="s">
        <v>84</v>
      </c>
      <c r="B23" s="58">
        <v>17000</v>
      </c>
      <c r="C23" s="58"/>
      <c r="D23" s="58"/>
      <c r="E23" s="109"/>
      <c r="F23" s="55"/>
      <c r="G23" s="80" t="s">
        <v>89</v>
      </c>
      <c r="H23" s="80"/>
    </row>
    <row r="24" spans="1:8" x14ac:dyDescent="0.25">
      <c r="A24" s="50" t="s">
        <v>86</v>
      </c>
      <c r="B24" s="58"/>
      <c r="C24" s="58"/>
      <c r="D24" s="58"/>
      <c r="E24" s="109"/>
      <c r="F24" s="55"/>
      <c r="G24" s="80" t="s">
        <v>90</v>
      </c>
      <c r="H24" s="81">
        <f>SUM(B111)</f>
        <v>30035.399999999998</v>
      </c>
    </row>
    <row r="25" spans="1:8" x14ac:dyDescent="0.25">
      <c r="A25" s="50" t="s">
        <v>88</v>
      </c>
      <c r="B25" s="58"/>
      <c r="C25" s="58"/>
      <c r="D25" s="58"/>
      <c r="E25" s="109"/>
      <c r="F25" s="55"/>
      <c r="G25" s="76" t="s">
        <v>87</v>
      </c>
      <c r="H25" s="78"/>
    </row>
    <row r="26" spans="1:8" x14ac:dyDescent="0.25">
      <c r="A26" s="73" t="s">
        <v>85</v>
      </c>
      <c r="B26" s="98">
        <f>SUM(B20:B24)</f>
        <v>38920.07</v>
      </c>
      <c r="C26" s="58"/>
      <c r="D26" s="58"/>
      <c r="E26" s="109"/>
      <c r="F26" s="55"/>
      <c r="G26" s="79"/>
      <c r="H26" s="82">
        <f>SUM(H24)-H25</f>
        <v>30035.399999999998</v>
      </c>
    </row>
    <row r="27" spans="1:8" x14ac:dyDescent="0.25">
      <c r="A27" s="50"/>
      <c r="B27" s="58"/>
      <c r="C27" s="58"/>
      <c r="D27" s="58"/>
      <c r="E27" s="109"/>
      <c r="F27" s="55"/>
    </row>
    <row r="28" spans="1:8" x14ac:dyDescent="0.25">
      <c r="A28" s="51" t="s">
        <v>91</v>
      </c>
      <c r="B28" s="58"/>
      <c r="C28" s="58"/>
      <c r="D28" s="58"/>
      <c r="E28" s="109"/>
      <c r="F28" s="55"/>
      <c r="G28" s="86" t="s">
        <v>94</v>
      </c>
      <c r="H28" s="87">
        <f>SUM(H17+H22-H26)</f>
        <v>99358.41</v>
      </c>
    </row>
    <row r="29" spans="1:8" x14ac:dyDescent="0.25">
      <c r="A29" s="49" t="s">
        <v>92</v>
      </c>
      <c r="B29" s="99"/>
      <c r="C29" s="100"/>
      <c r="D29" s="101"/>
      <c r="E29" s="108"/>
      <c r="F29" s="55"/>
      <c r="H29" s="88" t="s">
        <v>96</v>
      </c>
    </row>
    <row r="30" spans="1:8" x14ac:dyDescent="0.25">
      <c r="A30" s="50" t="s">
        <v>93</v>
      </c>
      <c r="B30" s="83">
        <v>208.25</v>
      </c>
      <c r="C30" s="84">
        <v>208.25</v>
      </c>
      <c r="D30" s="85"/>
      <c r="E30" s="109">
        <v>750</v>
      </c>
      <c r="F30" s="55"/>
    </row>
    <row r="31" spans="1:8" x14ac:dyDescent="0.25">
      <c r="A31" s="50" t="s">
        <v>95</v>
      </c>
      <c r="B31" s="83">
        <v>7971.49</v>
      </c>
      <c r="C31" s="84">
        <v>7971.49</v>
      </c>
      <c r="D31" s="85"/>
      <c r="E31" s="109">
        <v>12600</v>
      </c>
      <c r="F31" s="55"/>
    </row>
    <row r="32" spans="1:8" x14ac:dyDescent="0.25">
      <c r="A32" s="50" t="s">
        <v>97</v>
      </c>
      <c r="B32" s="83">
        <v>160</v>
      </c>
      <c r="C32" s="84">
        <v>160</v>
      </c>
      <c r="D32" s="85"/>
      <c r="E32" s="109">
        <v>240</v>
      </c>
      <c r="F32" s="55"/>
      <c r="G32" s="89" t="s">
        <v>153</v>
      </c>
    </row>
    <row r="33" spans="1:8" x14ac:dyDescent="0.25">
      <c r="A33" s="50" t="s">
        <v>98</v>
      </c>
      <c r="B33" s="83">
        <v>202.8</v>
      </c>
      <c r="C33" s="84">
        <v>169</v>
      </c>
      <c r="D33" s="85">
        <v>24</v>
      </c>
      <c r="E33" s="109">
        <v>150</v>
      </c>
      <c r="F33" s="55"/>
      <c r="G33" s="89">
        <v>2015</v>
      </c>
      <c r="H33" s="90">
        <v>144</v>
      </c>
    </row>
    <row r="34" spans="1:8" x14ac:dyDescent="0.25">
      <c r="A34" s="50"/>
      <c r="B34" s="83"/>
      <c r="C34" s="84"/>
      <c r="D34" s="85"/>
      <c r="E34" s="109"/>
      <c r="F34" s="55"/>
      <c r="G34" s="89">
        <v>2016</v>
      </c>
      <c r="H34" s="90">
        <v>487.2</v>
      </c>
    </row>
    <row r="35" spans="1:8" x14ac:dyDescent="0.25">
      <c r="A35" s="49" t="s">
        <v>99</v>
      </c>
      <c r="B35" s="83"/>
      <c r="C35" s="84"/>
      <c r="D35" s="85"/>
      <c r="E35" s="109"/>
      <c r="F35" s="55"/>
      <c r="G35" s="89">
        <v>2017</v>
      </c>
      <c r="H35" s="90">
        <v>17.940000000000001</v>
      </c>
    </row>
    <row r="36" spans="1:8" x14ac:dyDescent="0.25">
      <c r="A36" s="50" t="s">
        <v>101</v>
      </c>
      <c r="B36" s="83"/>
      <c r="C36" s="84"/>
      <c r="D36" s="85"/>
      <c r="E36" s="109">
        <v>450</v>
      </c>
      <c r="F36" s="55"/>
      <c r="G36" s="89">
        <v>2018</v>
      </c>
      <c r="H36" s="90">
        <v>72.930000000000007</v>
      </c>
    </row>
    <row r="37" spans="1:8" x14ac:dyDescent="0.25">
      <c r="A37" s="50" t="s">
        <v>102</v>
      </c>
      <c r="B37" s="83">
        <v>260.83999999999997</v>
      </c>
      <c r="C37" s="84">
        <v>220.86</v>
      </c>
      <c r="D37" s="85">
        <v>39.979999999999997</v>
      </c>
      <c r="E37" s="109">
        <v>300</v>
      </c>
      <c r="F37" s="55"/>
      <c r="G37" s="89">
        <v>2022</v>
      </c>
      <c r="H37" s="90">
        <v>375</v>
      </c>
    </row>
    <row r="38" spans="1:8" x14ac:dyDescent="0.25">
      <c r="A38" s="50"/>
      <c r="B38" s="83"/>
      <c r="C38" s="84"/>
      <c r="D38" s="85"/>
      <c r="E38" s="109"/>
      <c r="F38" s="55"/>
      <c r="H38" s="92">
        <f>SUM(H33:H37)</f>
        <v>1097.0700000000002</v>
      </c>
    </row>
    <row r="39" spans="1:8" x14ac:dyDescent="0.25">
      <c r="A39" s="49" t="s">
        <v>103</v>
      </c>
      <c r="B39" s="83"/>
      <c r="C39" s="84"/>
      <c r="D39" s="85"/>
      <c r="E39" s="109"/>
      <c r="F39" s="55"/>
    </row>
    <row r="40" spans="1:8" x14ac:dyDescent="0.25">
      <c r="A40" s="50" t="s">
        <v>104</v>
      </c>
      <c r="B40" s="83">
        <v>150</v>
      </c>
      <c r="C40" s="84">
        <v>150</v>
      </c>
      <c r="D40" s="85"/>
      <c r="E40" s="109">
        <v>150</v>
      </c>
      <c r="F40" s="55"/>
    </row>
    <row r="41" spans="1:8" x14ac:dyDescent="0.25">
      <c r="A41" s="50" t="s">
        <v>105</v>
      </c>
      <c r="B41" s="83">
        <v>240</v>
      </c>
      <c r="C41" s="84">
        <v>200</v>
      </c>
      <c r="D41" s="85">
        <v>40</v>
      </c>
      <c r="E41" s="109">
        <v>260</v>
      </c>
      <c r="F41" s="55"/>
      <c r="G41" s="130" t="s">
        <v>100</v>
      </c>
    </row>
    <row r="42" spans="1:8" x14ac:dyDescent="0.25">
      <c r="A42" s="50"/>
      <c r="B42" s="83"/>
      <c r="C42" s="84"/>
      <c r="D42" s="85"/>
      <c r="E42" s="109"/>
      <c r="F42" s="55"/>
      <c r="G42" s="89">
        <v>2024</v>
      </c>
      <c r="H42" s="104">
        <v>25</v>
      </c>
    </row>
    <row r="43" spans="1:8" x14ac:dyDescent="0.25">
      <c r="A43" s="49" t="s">
        <v>106</v>
      </c>
      <c r="B43" s="83"/>
      <c r="C43" s="84"/>
      <c r="D43" s="85"/>
      <c r="E43" s="109"/>
      <c r="F43" s="55"/>
      <c r="G43" s="89">
        <v>2025</v>
      </c>
      <c r="H43" s="104">
        <v>1140.3900000000001</v>
      </c>
    </row>
    <row r="44" spans="1:8" x14ac:dyDescent="0.25">
      <c r="A44" s="50" t="s">
        <v>107</v>
      </c>
      <c r="B44" s="83">
        <v>583.1</v>
      </c>
      <c r="C44" s="84">
        <v>583.1</v>
      </c>
      <c r="D44" s="85"/>
      <c r="E44" s="109">
        <v>1200</v>
      </c>
      <c r="F44" s="55"/>
      <c r="G44" s="89">
        <v>2026</v>
      </c>
      <c r="H44" s="90">
        <v>1078.72</v>
      </c>
    </row>
    <row r="45" spans="1:8" x14ac:dyDescent="0.25">
      <c r="A45" s="50" t="s">
        <v>108</v>
      </c>
      <c r="B45" s="83">
        <v>381.63</v>
      </c>
      <c r="C45" s="84">
        <v>381.63</v>
      </c>
      <c r="D45" s="85"/>
      <c r="E45" s="109">
        <v>420</v>
      </c>
      <c r="F45" s="55"/>
      <c r="G45" s="89">
        <v>2027</v>
      </c>
      <c r="H45" s="90">
        <v>14.39</v>
      </c>
    </row>
    <row r="46" spans="1:8" x14ac:dyDescent="0.25">
      <c r="A46" s="50" t="s">
        <v>109</v>
      </c>
      <c r="B46" s="83"/>
      <c r="C46" s="84"/>
      <c r="D46" s="85"/>
      <c r="E46" s="109">
        <v>500</v>
      </c>
      <c r="F46" s="55"/>
      <c r="G46" s="89"/>
      <c r="H46" s="152">
        <f>SUM(H42:H45)</f>
        <v>2258.5</v>
      </c>
    </row>
    <row r="47" spans="1:8" x14ac:dyDescent="0.25">
      <c r="A47" s="50" t="s">
        <v>110</v>
      </c>
      <c r="B47" s="83">
        <v>37</v>
      </c>
      <c r="C47" s="84">
        <v>37</v>
      </c>
      <c r="D47" s="85"/>
      <c r="E47" s="109">
        <v>150</v>
      </c>
      <c r="F47" s="55"/>
    </row>
    <row r="48" spans="1:8" x14ac:dyDescent="0.25">
      <c r="A48" s="50" t="s">
        <v>111</v>
      </c>
      <c r="B48" s="83"/>
      <c r="C48" s="84"/>
      <c r="D48" s="85"/>
      <c r="E48" s="109"/>
      <c r="F48" s="55"/>
    </row>
    <row r="49" spans="1:8" x14ac:dyDescent="0.25">
      <c r="A49" s="50" t="s">
        <v>112</v>
      </c>
      <c r="B49" s="83"/>
      <c r="C49" s="84"/>
      <c r="D49" s="85"/>
      <c r="E49" s="109">
        <v>140</v>
      </c>
      <c r="F49" s="55"/>
    </row>
    <row r="50" spans="1:8" x14ac:dyDescent="0.25">
      <c r="A50" s="50" t="s">
        <v>113</v>
      </c>
      <c r="B50" s="83"/>
      <c r="C50" s="84"/>
      <c r="D50" s="85"/>
      <c r="E50" s="109"/>
      <c r="F50" s="55"/>
    </row>
    <row r="51" spans="1:8" x14ac:dyDescent="0.25">
      <c r="E51" s="107"/>
      <c r="F51" s="55"/>
    </row>
    <row r="52" spans="1:8" x14ac:dyDescent="0.25">
      <c r="A52" s="49" t="s">
        <v>114</v>
      </c>
      <c r="B52" s="83"/>
      <c r="C52" s="84"/>
      <c r="D52" s="85"/>
      <c r="E52" s="109"/>
      <c r="F52" s="55"/>
    </row>
    <row r="53" spans="1:8" x14ac:dyDescent="0.25">
      <c r="A53" s="50" t="s">
        <v>152</v>
      </c>
      <c r="B53" s="83">
        <v>479.95</v>
      </c>
      <c r="C53" s="84">
        <v>425.01</v>
      </c>
      <c r="D53" s="85">
        <v>54.94</v>
      </c>
      <c r="E53" s="109">
        <v>450</v>
      </c>
      <c r="F53" s="55"/>
    </row>
    <row r="54" spans="1:8" x14ac:dyDescent="0.25">
      <c r="A54" s="50" t="s">
        <v>115</v>
      </c>
      <c r="B54" s="83"/>
      <c r="C54" s="84"/>
      <c r="D54" s="85"/>
      <c r="E54" s="109">
        <v>7</v>
      </c>
      <c r="F54" s="55"/>
    </row>
    <row r="55" spans="1:8" x14ac:dyDescent="0.25">
      <c r="A55" s="50" t="s">
        <v>116</v>
      </c>
      <c r="B55" s="83"/>
      <c r="C55" s="84"/>
      <c r="D55" s="85"/>
      <c r="E55" s="109">
        <v>150</v>
      </c>
      <c r="F55" s="55"/>
    </row>
    <row r="56" spans="1:8" x14ac:dyDescent="0.25">
      <c r="A56" s="50" t="s">
        <v>117</v>
      </c>
      <c r="B56" s="83">
        <v>40</v>
      </c>
      <c r="C56" s="84">
        <v>40</v>
      </c>
      <c r="D56" s="85"/>
      <c r="E56" s="109">
        <v>50</v>
      </c>
      <c r="F56" s="55"/>
    </row>
    <row r="57" spans="1:8" x14ac:dyDescent="0.25">
      <c r="A57" s="50"/>
      <c r="B57" s="83"/>
      <c r="C57" s="84"/>
      <c r="D57" s="85"/>
      <c r="E57" s="109"/>
      <c r="F57" s="55"/>
      <c r="H57" s="90"/>
    </row>
    <row r="58" spans="1:8" x14ac:dyDescent="0.25">
      <c r="A58" s="49" t="s">
        <v>118</v>
      </c>
      <c r="B58" s="83"/>
      <c r="C58" s="84"/>
      <c r="D58" s="85"/>
      <c r="F58" s="55"/>
      <c r="H58" s="90"/>
    </row>
    <row r="59" spans="1:8" x14ac:dyDescent="0.25">
      <c r="A59" s="50" t="s">
        <v>119</v>
      </c>
      <c r="B59" s="83">
        <v>127.74</v>
      </c>
      <c r="C59" s="84">
        <v>127.74</v>
      </c>
      <c r="D59" s="85"/>
      <c r="E59" s="109">
        <v>120</v>
      </c>
      <c r="F59" s="55"/>
      <c r="H59" s="90"/>
    </row>
    <row r="60" spans="1:8" x14ac:dyDescent="0.25">
      <c r="A60" s="50" t="s">
        <v>120</v>
      </c>
      <c r="B60" s="83">
        <v>25</v>
      </c>
      <c r="C60" s="84">
        <v>25</v>
      </c>
      <c r="D60" s="85"/>
      <c r="E60" s="109">
        <v>3300</v>
      </c>
      <c r="F60" s="55"/>
      <c r="H60" s="90"/>
    </row>
    <row r="61" spans="1:8" x14ac:dyDescent="0.25">
      <c r="A61" s="50" t="s">
        <v>154</v>
      </c>
      <c r="B61" s="93">
        <v>9.65</v>
      </c>
      <c r="C61" s="93">
        <v>9.65</v>
      </c>
      <c r="D61" s="102"/>
      <c r="E61" s="109">
        <v>100</v>
      </c>
      <c r="F61" s="55"/>
      <c r="H61" s="136"/>
    </row>
    <row r="62" spans="1:8" x14ac:dyDescent="0.25">
      <c r="A62" s="50"/>
      <c r="B62" s="83"/>
      <c r="C62" s="84"/>
      <c r="D62" s="85"/>
      <c r="E62" s="109"/>
      <c r="F62" s="55"/>
    </row>
    <row r="63" spans="1:8" x14ac:dyDescent="0.25">
      <c r="A63" s="49" t="s">
        <v>121</v>
      </c>
      <c r="B63" s="83"/>
      <c r="C63" s="84"/>
      <c r="D63" s="85"/>
      <c r="E63" s="109"/>
      <c r="F63" s="55"/>
    </row>
    <row r="64" spans="1:8" x14ac:dyDescent="0.25">
      <c r="A64" s="50" t="s">
        <v>122</v>
      </c>
      <c r="B64" s="83">
        <v>300</v>
      </c>
      <c r="C64" s="84">
        <v>300</v>
      </c>
      <c r="D64" s="85"/>
      <c r="E64" s="108">
        <v>350</v>
      </c>
      <c r="F64" s="55"/>
      <c r="G64" s="94"/>
      <c r="H64" s="95"/>
    </row>
    <row r="65" spans="1:8" x14ac:dyDescent="0.25">
      <c r="A65" s="50" t="s">
        <v>123</v>
      </c>
      <c r="B65" s="83">
        <v>150</v>
      </c>
      <c r="C65" s="84">
        <v>125</v>
      </c>
      <c r="D65" s="85">
        <v>25</v>
      </c>
      <c r="E65" s="108">
        <v>175</v>
      </c>
      <c r="F65" s="55"/>
      <c r="G65" s="94"/>
      <c r="H65" s="95"/>
    </row>
    <row r="66" spans="1:8" x14ac:dyDescent="0.25">
      <c r="A66" s="50" t="s">
        <v>124</v>
      </c>
      <c r="B66" s="83">
        <v>151.19999999999999</v>
      </c>
      <c r="C66" s="84">
        <v>126</v>
      </c>
      <c r="D66" s="85">
        <v>25.2</v>
      </c>
      <c r="E66" s="108">
        <v>180</v>
      </c>
      <c r="F66" s="55"/>
    </row>
    <row r="67" spans="1:8" x14ac:dyDescent="0.25">
      <c r="A67" s="50" t="s">
        <v>127</v>
      </c>
      <c r="B67" s="83">
        <v>129.51</v>
      </c>
      <c r="C67" s="84">
        <v>107.91</v>
      </c>
      <c r="D67" s="85">
        <v>21.6</v>
      </c>
      <c r="E67" s="108">
        <v>175</v>
      </c>
      <c r="F67" s="55"/>
    </row>
    <row r="68" spans="1:8" x14ac:dyDescent="0.25">
      <c r="A68" s="50" t="s">
        <v>125</v>
      </c>
      <c r="B68" s="83">
        <v>250</v>
      </c>
      <c r="C68" s="84">
        <v>250</v>
      </c>
      <c r="D68" s="85"/>
      <c r="E68" s="108">
        <v>500</v>
      </c>
      <c r="F68" s="55"/>
    </row>
    <row r="69" spans="1:8" x14ac:dyDescent="0.25">
      <c r="A69" s="50" t="s">
        <v>170</v>
      </c>
      <c r="B69" s="83">
        <v>1032</v>
      </c>
      <c r="C69" s="84">
        <v>860</v>
      </c>
      <c r="D69" s="85">
        <v>172</v>
      </c>
      <c r="E69" s="108"/>
      <c r="F69" s="55"/>
    </row>
    <row r="70" spans="1:8" x14ac:dyDescent="0.25">
      <c r="A70" s="50" t="s">
        <v>126</v>
      </c>
      <c r="B70" s="83">
        <v>60</v>
      </c>
      <c r="C70" s="84">
        <v>60</v>
      </c>
      <c r="D70" s="85"/>
      <c r="E70" s="108">
        <v>150</v>
      </c>
      <c r="F70" s="55"/>
    </row>
    <row r="71" spans="1:8" x14ac:dyDescent="0.25">
      <c r="E71" s="108"/>
      <c r="F71" s="55"/>
    </row>
    <row r="72" spans="1:8" x14ac:dyDescent="0.25">
      <c r="A72" s="49" t="s">
        <v>128</v>
      </c>
      <c r="B72" s="83"/>
      <c r="C72" s="84"/>
      <c r="D72" s="85"/>
      <c r="E72" s="109"/>
      <c r="F72" s="55"/>
    </row>
    <row r="73" spans="1:8" x14ac:dyDescent="0.25">
      <c r="A73" s="50" t="s">
        <v>129</v>
      </c>
      <c r="B73" s="83">
        <v>974.4</v>
      </c>
      <c r="C73" s="84">
        <v>812</v>
      </c>
      <c r="D73" s="85">
        <v>162.4</v>
      </c>
      <c r="E73" s="109">
        <v>500</v>
      </c>
      <c r="F73" s="55"/>
      <c r="G73" s="94"/>
      <c r="H73" s="95"/>
    </row>
    <row r="74" spans="1:8" x14ac:dyDescent="0.25">
      <c r="A74" s="50" t="s">
        <v>130</v>
      </c>
      <c r="B74" s="83"/>
      <c r="C74" s="84"/>
      <c r="D74" s="85"/>
      <c r="E74" s="109">
        <v>350</v>
      </c>
      <c r="F74" s="55"/>
      <c r="G74" s="94"/>
      <c r="H74" s="95"/>
    </row>
    <row r="75" spans="1:8" x14ac:dyDescent="0.25">
      <c r="A75" s="50" t="s">
        <v>131</v>
      </c>
      <c r="B75" s="83">
        <v>4500</v>
      </c>
      <c r="C75" s="84">
        <v>4500</v>
      </c>
      <c r="D75" s="85"/>
      <c r="E75" s="109">
        <v>4500</v>
      </c>
      <c r="F75" s="55"/>
      <c r="G75" s="94"/>
      <c r="H75" s="95"/>
    </row>
    <row r="76" spans="1:8" x14ac:dyDescent="0.25">
      <c r="A76" s="50" t="s">
        <v>155</v>
      </c>
      <c r="B76" s="83"/>
      <c r="C76" s="84"/>
      <c r="D76" s="85"/>
      <c r="E76" s="109">
        <v>100</v>
      </c>
      <c r="F76" s="55"/>
      <c r="G76" s="94"/>
      <c r="H76" s="95"/>
    </row>
    <row r="77" spans="1:8" x14ac:dyDescent="0.25">
      <c r="A77" s="50" t="s">
        <v>132</v>
      </c>
      <c r="B77" s="83">
        <v>234.95</v>
      </c>
      <c r="C77" s="84">
        <v>234.95</v>
      </c>
      <c r="D77" s="85"/>
      <c r="E77" s="109">
        <v>300</v>
      </c>
      <c r="F77" s="55"/>
      <c r="G77" s="94"/>
      <c r="H77" s="95"/>
    </row>
    <row r="78" spans="1:8" x14ac:dyDescent="0.25">
      <c r="A78" s="50" t="s">
        <v>133</v>
      </c>
      <c r="B78" s="83"/>
      <c r="C78" s="84"/>
      <c r="D78" s="85"/>
      <c r="E78" s="109">
        <v>500</v>
      </c>
      <c r="F78" s="55"/>
      <c r="G78" s="94"/>
      <c r="H78" s="95"/>
    </row>
    <row r="79" spans="1:8" x14ac:dyDescent="0.25">
      <c r="A79" s="50" t="s">
        <v>134</v>
      </c>
      <c r="B79" s="83"/>
      <c r="C79" s="84"/>
      <c r="D79" s="85"/>
      <c r="E79" s="109">
        <v>500</v>
      </c>
      <c r="F79" s="55"/>
      <c r="G79" s="94"/>
      <c r="H79" s="95"/>
    </row>
    <row r="80" spans="1:8" x14ac:dyDescent="0.25">
      <c r="A80" s="50" t="s">
        <v>135</v>
      </c>
      <c r="B80" s="83">
        <v>36</v>
      </c>
      <c r="C80" s="84">
        <v>36</v>
      </c>
      <c r="D80" s="85"/>
      <c r="E80" s="109">
        <v>500</v>
      </c>
      <c r="F80" s="55"/>
      <c r="G80" s="94"/>
      <c r="H80" s="95"/>
    </row>
    <row r="81" spans="1:8" x14ac:dyDescent="0.25">
      <c r="A81" s="50" t="s">
        <v>136</v>
      </c>
      <c r="B81" s="83"/>
      <c r="C81" s="84"/>
      <c r="D81" s="85"/>
      <c r="E81" s="109">
        <v>100</v>
      </c>
      <c r="F81" s="55"/>
      <c r="G81" s="94"/>
      <c r="H81" s="95"/>
    </row>
    <row r="82" spans="1:8" x14ac:dyDescent="0.25">
      <c r="A82" s="50"/>
      <c r="B82" s="83"/>
      <c r="C82" s="84"/>
      <c r="D82" s="85"/>
      <c r="E82" s="108"/>
      <c r="F82" s="55"/>
      <c r="G82" s="94"/>
      <c r="H82" s="95"/>
    </row>
    <row r="83" spans="1:8" x14ac:dyDescent="0.25">
      <c r="A83" s="49" t="s">
        <v>137</v>
      </c>
      <c r="B83" s="83"/>
      <c r="C83" s="84"/>
      <c r="D83" s="85"/>
      <c r="E83" s="109"/>
      <c r="F83" s="55"/>
      <c r="G83" s="94"/>
      <c r="H83" s="95"/>
    </row>
    <row r="84" spans="1:8" x14ac:dyDescent="0.25">
      <c r="A84" s="50" t="s">
        <v>138</v>
      </c>
      <c r="B84" s="83"/>
      <c r="C84" s="84"/>
      <c r="D84" s="85"/>
      <c r="E84" s="109">
        <v>300</v>
      </c>
      <c r="F84" s="55"/>
      <c r="G84" s="94"/>
      <c r="H84" s="95"/>
    </row>
    <row r="85" spans="1:8" x14ac:dyDescent="0.25">
      <c r="A85" s="50"/>
      <c r="B85" s="83"/>
      <c r="C85" s="84"/>
      <c r="D85" s="85"/>
      <c r="E85" s="109"/>
      <c r="F85" s="55"/>
      <c r="G85" s="94"/>
      <c r="H85" s="95"/>
    </row>
    <row r="86" spans="1:8" x14ac:dyDescent="0.25">
      <c r="A86" s="49" t="s">
        <v>139</v>
      </c>
      <c r="B86" s="83"/>
      <c r="C86" s="84"/>
      <c r="D86" s="85"/>
      <c r="E86" s="109"/>
      <c r="F86" s="55"/>
      <c r="G86" s="94"/>
      <c r="H86" s="95"/>
    </row>
    <row r="87" spans="1:8" x14ac:dyDescent="0.25">
      <c r="A87" s="50" t="s">
        <v>156</v>
      </c>
      <c r="B87" s="83"/>
      <c r="C87" s="84"/>
      <c r="D87" s="85"/>
      <c r="E87" s="109">
        <v>500</v>
      </c>
      <c r="F87" s="55"/>
      <c r="G87" s="94"/>
      <c r="H87" s="95"/>
    </row>
    <row r="88" spans="1:8" x14ac:dyDescent="0.25">
      <c r="A88" s="50" t="s">
        <v>182</v>
      </c>
      <c r="B88" s="83">
        <v>161.03</v>
      </c>
      <c r="C88" s="84">
        <v>161.03</v>
      </c>
      <c r="D88" s="85"/>
      <c r="E88" s="109"/>
      <c r="F88" s="55"/>
      <c r="G88" s="94"/>
      <c r="H88" s="95"/>
    </row>
    <row r="89" spans="1:8" x14ac:dyDescent="0.25">
      <c r="A89" s="50" t="s">
        <v>140</v>
      </c>
      <c r="B89" s="83"/>
      <c r="C89" s="84"/>
      <c r="D89" s="85"/>
      <c r="E89" s="109"/>
      <c r="F89" s="55"/>
      <c r="G89" s="94"/>
      <c r="H89" s="95"/>
    </row>
    <row r="90" spans="1:8" x14ac:dyDescent="0.25">
      <c r="A90" s="50" t="s">
        <v>157</v>
      </c>
      <c r="B90" s="83"/>
      <c r="C90" s="84"/>
      <c r="D90" s="85"/>
      <c r="E90" s="109">
        <v>100</v>
      </c>
      <c r="F90" s="55"/>
      <c r="G90" s="94"/>
      <c r="H90" s="95"/>
    </row>
    <row r="91" spans="1:8" x14ac:dyDescent="0.25">
      <c r="A91" s="50" t="s">
        <v>169</v>
      </c>
      <c r="B91" s="83">
        <v>5400</v>
      </c>
      <c r="C91" s="84">
        <v>5400</v>
      </c>
      <c r="D91" s="85"/>
      <c r="E91" s="109"/>
      <c r="F91" s="55"/>
      <c r="G91" s="94"/>
      <c r="H91" s="95"/>
    </row>
    <row r="92" spans="1:8" x14ac:dyDescent="0.25">
      <c r="A92" s="50" t="s">
        <v>201</v>
      </c>
      <c r="B92" s="83">
        <v>1376.98</v>
      </c>
      <c r="C92" s="84">
        <v>1299.53</v>
      </c>
      <c r="D92" s="85">
        <v>77.45</v>
      </c>
      <c r="E92" s="109"/>
      <c r="F92" s="55"/>
      <c r="G92" s="94"/>
      <c r="H92" s="95"/>
    </row>
    <row r="93" spans="1:8" x14ac:dyDescent="0.25">
      <c r="A93" s="50" t="s">
        <v>141</v>
      </c>
      <c r="B93" s="83">
        <v>84</v>
      </c>
      <c r="C93" s="84">
        <v>70</v>
      </c>
      <c r="D93" s="85">
        <v>14</v>
      </c>
      <c r="E93" s="109">
        <v>150</v>
      </c>
      <c r="F93" s="55"/>
      <c r="G93" s="94"/>
    </row>
    <row r="94" spans="1:8" x14ac:dyDescent="0.25">
      <c r="A94" s="50" t="s">
        <v>14</v>
      </c>
      <c r="B94" s="83"/>
      <c r="C94" s="84"/>
      <c r="D94" s="85"/>
      <c r="E94" s="109"/>
      <c r="F94" s="55"/>
      <c r="G94" s="94"/>
    </row>
    <row r="95" spans="1:8" x14ac:dyDescent="0.25">
      <c r="A95" s="50" t="s">
        <v>270</v>
      </c>
      <c r="B95" s="83">
        <v>1140.3900000000001</v>
      </c>
      <c r="C95" s="84">
        <v>1140.3900000000001</v>
      </c>
      <c r="D95" s="85"/>
      <c r="E95" s="109">
        <v>550</v>
      </c>
      <c r="F95" s="55"/>
      <c r="G95" s="94"/>
    </row>
    <row r="96" spans="1:8" x14ac:dyDescent="0.25">
      <c r="A96" s="50" t="s">
        <v>158</v>
      </c>
      <c r="B96" s="83"/>
      <c r="C96" s="84"/>
      <c r="D96" s="85"/>
      <c r="E96" s="109">
        <v>50</v>
      </c>
      <c r="F96" s="55"/>
      <c r="G96" s="94"/>
    </row>
    <row r="97" spans="1:8" x14ac:dyDescent="0.25">
      <c r="A97" s="50" t="s">
        <v>159</v>
      </c>
      <c r="B97" s="83"/>
      <c r="C97" s="84"/>
      <c r="D97" s="85"/>
      <c r="E97" s="109">
        <v>150</v>
      </c>
      <c r="F97" s="55"/>
      <c r="G97" s="94"/>
    </row>
    <row r="98" spans="1:8" x14ac:dyDescent="0.25">
      <c r="A98" s="50" t="s">
        <v>160</v>
      </c>
      <c r="B98" s="83"/>
      <c r="C98" s="84"/>
      <c r="D98" s="85"/>
      <c r="E98" s="109">
        <v>1000</v>
      </c>
      <c r="F98" s="55"/>
      <c r="G98" s="94"/>
    </row>
    <row r="99" spans="1:8" x14ac:dyDescent="0.25">
      <c r="A99" s="50" t="s">
        <v>142</v>
      </c>
      <c r="B99" s="83">
        <v>2530</v>
      </c>
      <c r="C99" s="84">
        <v>2450</v>
      </c>
      <c r="D99" s="85">
        <v>80</v>
      </c>
      <c r="E99" s="109"/>
      <c r="F99" s="55"/>
      <c r="G99" s="94"/>
    </row>
    <row r="100" spans="1:8" x14ac:dyDescent="0.25">
      <c r="A100" s="50" t="s">
        <v>183</v>
      </c>
      <c r="B100" s="83"/>
      <c r="C100" s="84"/>
      <c r="D100" s="85"/>
      <c r="E100" s="109">
        <v>250</v>
      </c>
      <c r="F100" s="55"/>
      <c r="G100" s="94"/>
    </row>
    <row r="101" spans="1:8" x14ac:dyDescent="0.25">
      <c r="A101" s="50" t="s">
        <v>143</v>
      </c>
      <c r="B101" s="83">
        <v>310.29000000000002</v>
      </c>
      <c r="C101" s="84">
        <v>310.29000000000002</v>
      </c>
      <c r="D101" s="85"/>
      <c r="E101" s="109"/>
      <c r="F101" s="55"/>
      <c r="G101" s="94"/>
    </row>
    <row r="102" spans="1:8" x14ac:dyDescent="0.25">
      <c r="A102" s="50" t="s">
        <v>255</v>
      </c>
      <c r="B102" s="83"/>
      <c r="C102" s="84"/>
      <c r="D102" s="85"/>
      <c r="E102" s="108">
        <v>100</v>
      </c>
      <c r="F102" s="55"/>
      <c r="G102" s="94"/>
    </row>
    <row r="103" spans="1:8" x14ac:dyDescent="0.25">
      <c r="A103" s="50" t="s">
        <v>144</v>
      </c>
      <c r="B103" s="83"/>
      <c r="C103" s="84"/>
      <c r="D103" s="85"/>
      <c r="E103" s="108">
        <v>100</v>
      </c>
      <c r="F103" s="55"/>
      <c r="G103" s="94"/>
    </row>
    <row r="104" spans="1:8" x14ac:dyDescent="0.25">
      <c r="A104" s="50" t="s">
        <v>145</v>
      </c>
      <c r="B104" s="102">
        <v>337.2</v>
      </c>
      <c r="C104" s="83">
        <v>337.2</v>
      </c>
      <c r="D104" s="85"/>
      <c r="E104" s="108"/>
      <c r="F104" s="55"/>
      <c r="G104" s="94"/>
    </row>
    <row r="105" spans="1:8" x14ac:dyDescent="0.25">
      <c r="A105" s="50" t="s">
        <v>146</v>
      </c>
      <c r="B105" s="102"/>
      <c r="C105" s="83"/>
      <c r="D105" s="85"/>
      <c r="E105" s="108"/>
      <c r="F105" s="55"/>
      <c r="G105" s="94"/>
    </row>
    <row r="106" spans="1:8" x14ac:dyDescent="0.25">
      <c r="A106" s="50"/>
      <c r="B106" s="83"/>
      <c r="C106" s="84"/>
      <c r="D106" s="85"/>
      <c r="E106" s="108"/>
      <c r="F106" s="55"/>
      <c r="G106" s="94"/>
    </row>
    <row r="107" spans="1:8" x14ac:dyDescent="0.25">
      <c r="A107" s="50"/>
      <c r="B107" s="83"/>
      <c r="C107" s="84"/>
      <c r="D107" s="85"/>
      <c r="E107" s="109"/>
      <c r="F107" s="55"/>
      <c r="G107" s="94"/>
    </row>
    <row r="108" spans="1:8" x14ac:dyDescent="0.25">
      <c r="A108" s="49" t="s">
        <v>147</v>
      </c>
      <c r="B108" s="83"/>
      <c r="C108" s="84"/>
      <c r="D108" s="85"/>
      <c r="E108" s="109"/>
      <c r="F108" s="55"/>
      <c r="G108" s="94"/>
    </row>
    <row r="109" spans="1:8" x14ac:dyDescent="0.25">
      <c r="A109" s="50" t="s">
        <v>148</v>
      </c>
      <c r="B109" s="83"/>
      <c r="C109" s="84"/>
      <c r="D109" s="85"/>
      <c r="E109" s="109"/>
      <c r="F109" s="55"/>
      <c r="G109" s="94"/>
      <c r="H109" s="107"/>
    </row>
    <row r="110" spans="1:8" x14ac:dyDescent="0.25">
      <c r="A110" s="50" t="s">
        <v>149</v>
      </c>
      <c r="B110" s="83"/>
      <c r="C110" s="84"/>
      <c r="D110" s="85"/>
      <c r="E110" s="109"/>
      <c r="F110" s="55"/>
      <c r="G110" s="94"/>
    </row>
    <row r="111" spans="1:8" x14ac:dyDescent="0.25">
      <c r="A111" s="50"/>
      <c r="B111" s="106">
        <f>SUM(B30:B109)</f>
        <v>30035.399999999998</v>
      </c>
      <c r="C111" s="106">
        <f>SUM(C30:C109)</f>
        <v>29289.03</v>
      </c>
      <c r="D111" s="106">
        <f>SUM(D30:D109)</f>
        <v>736.57</v>
      </c>
      <c r="E111" s="110">
        <f>SUM(E30:E109)</f>
        <v>33617</v>
      </c>
      <c r="F111" s="55"/>
      <c r="G111" s="94"/>
    </row>
    <row r="112" spans="1:8" x14ac:dyDescent="0.25">
      <c r="A112" s="50" t="s">
        <v>150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E066-1CBA-44F8-9ECE-BE5859D0BEDE}">
  <dimension ref="A1:C65"/>
  <sheetViews>
    <sheetView workbookViewId="0">
      <selection sqref="A1:C61"/>
    </sheetView>
  </sheetViews>
  <sheetFormatPr defaultRowHeight="15" x14ac:dyDescent="0.25"/>
  <cols>
    <col min="1" max="1" width="62.7109375" customWidth="1"/>
    <col min="2" max="2" width="12.42578125" customWidth="1"/>
    <col min="3" max="3" width="11.7109375" customWidth="1"/>
  </cols>
  <sheetData>
    <row r="1" spans="1:3" x14ac:dyDescent="0.25">
      <c r="A1" s="1" t="s">
        <v>27</v>
      </c>
      <c r="B1" s="2"/>
    </row>
    <row r="2" spans="1:3" x14ac:dyDescent="0.25">
      <c r="A2" s="3">
        <v>44531</v>
      </c>
      <c r="B2" s="2"/>
    </row>
    <row r="3" spans="1:3" x14ac:dyDescent="0.25">
      <c r="A3" s="4" t="s">
        <v>0</v>
      </c>
      <c r="B3" s="42" t="s">
        <v>1</v>
      </c>
      <c r="C3" s="159" t="s">
        <v>2</v>
      </c>
    </row>
    <row r="4" spans="1:3" x14ac:dyDescent="0.25">
      <c r="A4" s="137" t="s">
        <v>285</v>
      </c>
      <c r="B4" s="158">
        <v>951</v>
      </c>
      <c r="C4" s="146" t="s">
        <v>4</v>
      </c>
    </row>
    <row r="5" spans="1:3" x14ac:dyDescent="0.25">
      <c r="A5" s="131"/>
      <c r="B5" s="42">
        <f>SUM(B4:B4)</f>
        <v>951</v>
      </c>
      <c r="C5" s="21"/>
    </row>
    <row r="6" spans="1:3" x14ac:dyDescent="0.25">
      <c r="A6" s="126"/>
      <c r="B6" s="113"/>
      <c r="C6" s="19"/>
    </row>
    <row r="7" spans="1:3" x14ac:dyDescent="0.25">
      <c r="A7" s="153" t="s">
        <v>3</v>
      </c>
      <c r="B7" s="42"/>
      <c r="C7" s="154"/>
    </row>
    <row r="8" spans="1:3" x14ac:dyDescent="0.25">
      <c r="A8" s="19" t="s">
        <v>274</v>
      </c>
      <c r="B8" s="129">
        <v>325</v>
      </c>
      <c r="C8" s="146" t="s">
        <v>4</v>
      </c>
    </row>
    <row r="9" spans="1:3" x14ac:dyDescent="0.25">
      <c r="A9" s="19" t="s">
        <v>275</v>
      </c>
      <c r="B9" s="129">
        <v>325</v>
      </c>
      <c r="C9" s="157" t="s">
        <v>4</v>
      </c>
    </row>
    <row r="10" spans="1:3" x14ac:dyDescent="0.25">
      <c r="A10" s="21" t="s">
        <v>286</v>
      </c>
      <c r="B10" s="129">
        <v>325</v>
      </c>
      <c r="C10" s="157" t="s">
        <v>4</v>
      </c>
    </row>
    <row r="11" spans="1:3" x14ac:dyDescent="0.25">
      <c r="A11" s="21" t="s">
        <v>288</v>
      </c>
      <c r="B11" s="129">
        <v>325</v>
      </c>
      <c r="C11" s="157" t="s">
        <v>4</v>
      </c>
    </row>
    <row r="12" spans="1:3" x14ac:dyDescent="0.25">
      <c r="A12" s="9" t="s">
        <v>276</v>
      </c>
      <c r="B12" s="129">
        <v>325</v>
      </c>
      <c r="C12" s="157" t="s">
        <v>4</v>
      </c>
    </row>
    <row r="13" spans="1:3" x14ac:dyDescent="0.25">
      <c r="A13" s="9" t="s">
        <v>277</v>
      </c>
      <c r="B13" s="129">
        <v>825</v>
      </c>
      <c r="C13" s="157" t="s">
        <v>4</v>
      </c>
    </row>
    <row r="14" spans="1:3" x14ac:dyDescent="0.25">
      <c r="A14" s="9" t="s">
        <v>289</v>
      </c>
      <c r="B14" s="129">
        <v>175</v>
      </c>
      <c r="C14" s="157" t="s">
        <v>4</v>
      </c>
    </row>
    <row r="15" spans="1:3" x14ac:dyDescent="0.25">
      <c r="A15" s="9" t="s">
        <v>287</v>
      </c>
      <c r="B15" s="129">
        <v>325</v>
      </c>
      <c r="C15" s="151" t="s">
        <v>4</v>
      </c>
    </row>
    <row r="16" spans="1:3" x14ac:dyDescent="0.25">
      <c r="A16" s="9" t="s">
        <v>278</v>
      </c>
      <c r="B16" s="155">
        <v>325</v>
      </c>
      <c r="C16" s="147" t="s">
        <v>4</v>
      </c>
    </row>
    <row r="17" spans="1:3" x14ac:dyDescent="0.25">
      <c r="A17" s="9" t="s">
        <v>280</v>
      </c>
      <c r="B17" s="155">
        <v>144</v>
      </c>
      <c r="C17" s="147" t="s">
        <v>4</v>
      </c>
    </row>
    <row r="18" spans="1:3" x14ac:dyDescent="0.25">
      <c r="A18" s="9" t="s">
        <v>281</v>
      </c>
      <c r="B18" s="155">
        <v>38.24</v>
      </c>
      <c r="C18" s="147" t="s">
        <v>282</v>
      </c>
    </row>
    <row r="19" spans="1:3" x14ac:dyDescent="0.25">
      <c r="A19" s="9" t="s">
        <v>279</v>
      </c>
      <c r="B19" s="156">
        <v>114.77</v>
      </c>
      <c r="C19" s="21" t="s">
        <v>46</v>
      </c>
    </row>
    <row r="20" spans="1:3" x14ac:dyDescent="0.25">
      <c r="A20" s="21" t="s">
        <v>283</v>
      </c>
      <c r="B20" s="141">
        <v>90</v>
      </c>
      <c r="C20" s="21" t="s">
        <v>4</v>
      </c>
    </row>
    <row r="21" spans="1:3" x14ac:dyDescent="0.25">
      <c r="A21" s="21" t="s">
        <v>284</v>
      </c>
      <c r="B21" s="141">
        <v>25.8</v>
      </c>
      <c r="C21" s="21" t="s">
        <v>4</v>
      </c>
    </row>
    <row r="22" spans="1:3" x14ac:dyDescent="0.25">
      <c r="A22" s="21" t="s">
        <v>290</v>
      </c>
      <c r="B22" s="141">
        <v>25</v>
      </c>
      <c r="C22" s="21" t="s">
        <v>4</v>
      </c>
    </row>
    <row r="23" spans="1:3" x14ac:dyDescent="0.25">
      <c r="A23" s="21" t="s">
        <v>293</v>
      </c>
      <c r="B23" s="141">
        <v>96</v>
      </c>
      <c r="C23" s="21" t="s">
        <v>4</v>
      </c>
    </row>
    <row r="24" spans="1:3" x14ac:dyDescent="0.25">
      <c r="A24" s="21" t="s">
        <v>5</v>
      </c>
      <c r="B24" s="141">
        <v>1010.43</v>
      </c>
      <c r="C24" s="21" t="s">
        <v>4</v>
      </c>
    </row>
    <row r="25" spans="1:3" x14ac:dyDescent="0.25">
      <c r="A25" s="21" t="s">
        <v>7</v>
      </c>
      <c r="B25" s="141">
        <v>18.72</v>
      </c>
      <c r="C25" s="21" t="s">
        <v>4</v>
      </c>
    </row>
    <row r="26" spans="1:3" x14ac:dyDescent="0.25">
      <c r="A26" s="21" t="s">
        <v>6</v>
      </c>
      <c r="B26" s="141">
        <v>20</v>
      </c>
      <c r="C26" s="21" t="s">
        <v>46</v>
      </c>
    </row>
    <row r="27" spans="1:3" x14ac:dyDescent="0.25">
      <c r="A27" s="21" t="s">
        <v>273</v>
      </c>
      <c r="B27" s="141">
        <v>14.39</v>
      </c>
      <c r="C27" s="9" t="s">
        <v>4</v>
      </c>
    </row>
    <row r="28" spans="1:3" x14ac:dyDescent="0.25">
      <c r="A28" s="21" t="s">
        <v>295</v>
      </c>
      <c r="B28" s="141">
        <v>250</v>
      </c>
      <c r="C28" s="9" t="s">
        <v>4</v>
      </c>
    </row>
    <row r="29" spans="1:3" x14ac:dyDescent="0.25">
      <c r="A29" s="21" t="s">
        <v>298</v>
      </c>
      <c r="B29" s="141">
        <v>351.81</v>
      </c>
      <c r="C29" s="9" t="s">
        <v>4</v>
      </c>
    </row>
    <row r="30" spans="1:3" ht="15.75" thickBot="1" x14ac:dyDescent="0.3">
      <c r="A30" s="9"/>
      <c r="B30" s="140">
        <f>SUM(B8:B29)</f>
        <v>5474.1600000000008</v>
      </c>
      <c r="C30" s="9"/>
    </row>
    <row r="31" spans="1:3" ht="15.75" thickBot="1" x14ac:dyDescent="0.3">
      <c r="A31" s="26" t="s">
        <v>272</v>
      </c>
      <c r="B31" s="119"/>
      <c r="C31" s="24"/>
    </row>
    <row r="32" spans="1:3" ht="15.75" thickBot="1" x14ac:dyDescent="0.3">
      <c r="A32" s="27" t="s">
        <v>9</v>
      </c>
      <c r="B32" s="116">
        <v>22060.93</v>
      </c>
      <c r="C32" s="24"/>
    </row>
    <row r="33" spans="1:3" ht="15.75" thickBot="1" x14ac:dyDescent="0.3">
      <c r="A33" s="29" t="s">
        <v>10</v>
      </c>
      <c r="B33" s="116">
        <v>2211.79</v>
      </c>
      <c r="C33" s="24"/>
    </row>
    <row r="34" spans="1:3" ht="15.75" thickBot="1" x14ac:dyDescent="0.3">
      <c r="A34" s="25" t="s">
        <v>11</v>
      </c>
      <c r="B34" s="120">
        <f>SUM(B32:B33)</f>
        <v>24272.720000000001</v>
      </c>
      <c r="C34" s="24"/>
    </row>
    <row r="35" spans="1:3" ht="15.75" thickBot="1" x14ac:dyDescent="0.3">
      <c r="A35" s="46" t="s">
        <v>39</v>
      </c>
      <c r="B35" s="2"/>
      <c r="C35" s="24"/>
    </row>
    <row r="36" spans="1:3" ht="15.75" thickBot="1" x14ac:dyDescent="0.3">
      <c r="A36" s="47" t="s">
        <v>12</v>
      </c>
      <c r="B36" s="32">
        <v>78441.259999999995</v>
      </c>
      <c r="C36" s="24"/>
    </row>
    <row r="37" spans="1:3" ht="15.75" thickBot="1" x14ac:dyDescent="0.3">
      <c r="A37" s="31"/>
      <c r="B37" s="15"/>
      <c r="C37" s="33"/>
    </row>
    <row r="38" spans="1:3" x14ac:dyDescent="0.25">
      <c r="A38" s="160" t="s">
        <v>13</v>
      </c>
      <c r="B38" s="2"/>
      <c r="C38" s="33"/>
    </row>
    <row r="39" spans="1:3" x14ac:dyDescent="0.25">
      <c r="A39" s="19" t="s">
        <v>14</v>
      </c>
      <c r="B39" s="111">
        <v>645.85</v>
      </c>
      <c r="C39" s="33"/>
    </row>
    <row r="40" spans="1:3" x14ac:dyDescent="0.25">
      <c r="A40" s="9" t="s">
        <v>15</v>
      </c>
      <c r="B40" s="10">
        <v>12482.69</v>
      </c>
      <c r="C40" s="33"/>
    </row>
    <row r="41" spans="1:3" x14ac:dyDescent="0.25">
      <c r="A41" s="9" t="s">
        <v>16</v>
      </c>
      <c r="B41" s="10">
        <v>10265.98</v>
      </c>
      <c r="C41" s="33"/>
    </row>
    <row r="42" spans="1:3" x14ac:dyDescent="0.25">
      <c r="A42" s="11" t="s">
        <v>17</v>
      </c>
      <c r="B42" s="37">
        <v>1000</v>
      </c>
      <c r="C42" s="33"/>
    </row>
    <row r="43" spans="1:3" x14ac:dyDescent="0.25">
      <c r="A43" s="21" t="s">
        <v>18</v>
      </c>
      <c r="B43" s="39">
        <v>551.78</v>
      </c>
      <c r="C43" s="38"/>
    </row>
    <row r="44" spans="1:3" x14ac:dyDescent="0.25">
      <c r="A44" s="21" t="s">
        <v>19</v>
      </c>
      <c r="B44" s="39">
        <v>288.62</v>
      </c>
      <c r="C44" s="38"/>
    </row>
    <row r="45" spans="1:3" x14ac:dyDescent="0.25">
      <c r="A45" s="11" t="s">
        <v>20</v>
      </c>
      <c r="B45" s="40">
        <v>865.33</v>
      </c>
      <c r="C45" s="38"/>
    </row>
    <row r="46" spans="1:3" x14ac:dyDescent="0.25">
      <c r="A46" s="11" t="s">
        <v>21</v>
      </c>
      <c r="B46" s="40">
        <v>480</v>
      </c>
      <c r="C46" s="38"/>
    </row>
    <row r="47" spans="1:3" x14ac:dyDescent="0.25">
      <c r="A47" s="19" t="s">
        <v>23</v>
      </c>
      <c r="B47" s="39">
        <v>89.71</v>
      </c>
      <c r="C47" s="38"/>
    </row>
    <row r="48" spans="1:3" x14ac:dyDescent="0.25">
      <c r="A48" s="11" t="s">
        <v>291</v>
      </c>
      <c r="B48" s="40">
        <v>199.27</v>
      </c>
      <c r="C48" s="38"/>
    </row>
    <row r="49" spans="1:3" x14ac:dyDescent="0.25">
      <c r="A49" s="11" t="s">
        <v>187</v>
      </c>
      <c r="B49" s="40">
        <v>5400</v>
      </c>
      <c r="C49" s="38"/>
    </row>
    <row r="50" spans="1:3" x14ac:dyDescent="0.25">
      <c r="A50" s="41" t="s">
        <v>24</v>
      </c>
      <c r="B50" s="149">
        <v>18380.03</v>
      </c>
      <c r="C50" s="38"/>
    </row>
    <row r="51" spans="1:3" x14ac:dyDescent="0.25">
      <c r="A51" s="112"/>
      <c r="B51" s="161"/>
      <c r="C51" s="38"/>
    </row>
    <row r="52" spans="1:3" x14ac:dyDescent="0.25">
      <c r="A52" s="1" t="s">
        <v>299</v>
      </c>
      <c r="B52" s="113"/>
    </row>
    <row r="53" spans="1:3" x14ac:dyDescent="0.25">
      <c r="A53" s="1" t="s">
        <v>300</v>
      </c>
    </row>
    <row r="54" spans="1:3" x14ac:dyDescent="0.25">
      <c r="A54" s="1"/>
    </row>
    <row r="55" spans="1:3" x14ac:dyDescent="0.25">
      <c r="A55" s="125" t="s">
        <v>293</v>
      </c>
    </row>
    <row r="56" spans="1:3" x14ac:dyDescent="0.25">
      <c r="A56" s="125" t="s">
        <v>294</v>
      </c>
    </row>
    <row r="57" spans="1:3" x14ac:dyDescent="0.25">
      <c r="A57" s="1"/>
    </row>
    <row r="58" spans="1:3" x14ac:dyDescent="0.25">
      <c r="A58" s="43" t="s">
        <v>176</v>
      </c>
    </row>
    <row r="59" spans="1:3" x14ac:dyDescent="0.25">
      <c r="A59" s="43" t="s">
        <v>260</v>
      </c>
    </row>
    <row r="60" spans="1:3" x14ac:dyDescent="0.25">
      <c r="A60" s="43" t="s">
        <v>177</v>
      </c>
    </row>
    <row r="61" spans="1:3" x14ac:dyDescent="0.25">
      <c r="A61" s="43" t="s">
        <v>231</v>
      </c>
    </row>
    <row r="62" spans="1:3" x14ac:dyDescent="0.25">
      <c r="B62" s="43"/>
      <c r="C62" s="43"/>
    </row>
    <row r="63" spans="1:3" x14ac:dyDescent="0.25">
      <c r="B63" s="43"/>
      <c r="C63" s="43"/>
    </row>
    <row r="64" spans="1:3" x14ac:dyDescent="0.25">
      <c r="B64" s="43"/>
      <c r="C64" s="43"/>
    </row>
    <row r="65" spans="2:3" x14ac:dyDescent="0.25">
      <c r="B65" s="43"/>
      <c r="C65" s="4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491E-C987-483B-BE67-4F42F4CCD413}">
  <dimension ref="A1:J113"/>
  <sheetViews>
    <sheetView workbookViewId="0">
      <selection activeCell="O13" sqref="O13"/>
    </sheetView>
  </sheetViews>
  <sheetFormatPr defaultRowHeight="15" x14ac:dyDescent="0.25"/>
  <cols>
    <col min="1" max="1" width="26.42578125" customWidth="1"/>
    <col min="2" max="3" width="10" customWidth="1"/>
    <col min="5" max="5" width="10.140625" customWidth="1"/>
    <col min="6" max="6" width="1.28515625" customWidth="1"/>
    <col min="8" max="8" width="10.28515625" customWidth="1"/>
  </cols>
  <sheetData>
    <row r="1" spans="1:8" ht="15.75" thickBot="1" x14ac:dyDescent="0.3">
      <c r="A1" s="48" t="s">
        <v>292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272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>
        <v>540</v>
      </c>
      <c r="C4" s="58"/>
      <c r="D4" s="58"/>
      <c r="E4" s="109">
        <v>520</v>
      </c>
      <c r="F4" s="55"/>
      <c r="G4" s="59" t="s">
        <v>58</v>
      </c>
      <c r="H4" s="60">
        <v>22060.93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SUM(H48+H72)</f>
        <v>8829.7300000000014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f>SUM(H35)</f>
        <v>951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14182.199999999999</v>
      </c>
    </row>
    <row r="8" spans="1:8" x14ac:dyDescent="0.25">
      <c r="A8" s="50" t="s">
        <v>64</v>
      </c>
      <c r="B8" s="58">
        <v>0.16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2211.79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264</v>
      </c>
      <c r="B12" s="58">
        <v>951</v>
      </c>
      <c r="C12" s="58"/>
      <c r="D12" s="58"/>
      <c r="E12" s="109"/>
      <c r="F12" s="55"/>
      <c r="G12" s="59" t="s">
        <v>70</v>
      </c>
      <c r="H12" s="60"/>
    </row>
    <row r="13" spans="1:8" x14ac:dyDescent="0.25">
      <c r="A13" s="50" t="s">
        <v>69</v>
      </c>
      <c r="B13" s="58"/>
      <c r="C13" s="58"/>
      <c r="D13" s="58"/>
      <c r="E13" s="109"/>
      <c r="F13" s="55"/>
      <c r="G13" s="68"/>
      <c r="H13" s="60"/>
    </row>
    <row r="14" spans="1:8" x14ac:dyDescent="0.25">
      <c r="A14" s="50" t="s">
        <v>71</v>
      </c>
      <c r="B14" s="58"/>
      <c r="C14" s="58"/>
      <c r="D14" s="58"/>
      <c r="E14" s="109"/>
      <c r="F14" s="55"/>
      <c r="G14" s="56"/>
      <c r="H14" s="60"/>
    </row>
    <row r="15" spans="1:8" x14ac:dyDescent="0.25">
      <c r="A15" s="50" t="s">
        <v>72</v>
      </c>
      <c r="B15" s="58">
        <v>1123.9100000000001</v>
      </c>
      <c r="C15" s="58"/>
      <c r="D15" s="58"/>
      <c r="E15" s="109">
        <v>1500</v>
      </c>
      <c r="F15" s="55"/>
      <c r="G15" s="69" t="s">
        <v>73</v>
      </c>
      <c r="H15" s="70">
        <f>SUM(H7+H9+H11)</f>
        <v>94835.25</v>
      </c>
    </row>
    <row r="16" spans="1:8" x14ac:dyDescent="0.25">
      <c r="A16" s="50" t="s">
        <v>74</v>
      </c>
      <c r="B16" s="58"/>
      <c r="C16" s="58"/>
      <c r="D16" s="58"/>
      <c r="E16" s="109"/>
      <c r="F16" s="55"/>
      <c r="G16" s="71"/>
      <c r="H16" s="71"/>
    </row>
    <row r="17" spans="1:8" x14ac:dyDescent="0.25">
      <c r="A17" s="50" t="s">
        <v>211</v>
      </c>
      <c r="B17" s="58">
        <v>606</v>
      </c>
      <c r="C17" s="58"/>
      <c r="D17" s="58"/>
      <c r="E17" s="109"/>
      <c r="F17" s="55"/>
      <c r="G17" s="72"/>
      <c r="H17" s="72"/>
    </row>
    <row r="18" spans="1:8" x14ac:dyDescent="0.25">
      <c r="A18" s="50" t="s">
        <v>76</v>
      </c>
      <c r="B18" s="58">
        <v>2050</v>
      </c>
      <c r="C18" s="58"/>
      <c r="D18" s="58"/>
      <c r="E18" s="109"/>
      <c r="F18" s="55"/>
      <c r="G18" s="74" t="s">
        <v>80</v>
      </c>
      <c r="H18" s="75">
        <v>90473.74</v>
      </c>
    </row>
    <row r="19" spans="1:8" x14ac:dyDescent="0.25">
      <c r="A19" s="50" t="s">
        <v>77</v>
      </c>
      <c r="B19" s="58"/>
      <c r="C19" s="58"/>
      <c r="D19" s="58"/>
      <c r="E19" s="109"/>
      <c r="F19" s="55"/>
      <c r="G19" s="76"/>
      <c r="H19" s="76"/>
    </row>
    <row r="20" spans="1:8" x14ac:dyDescent="0.25">
      <c r="A20" s="50" t="s">
        <v>78</v>
      </c>
      <c r="B20" s="58"/>
      <c r="C20" s="58"/>
      <c r="D20" s="58"/>
      <c r="E20" s="109">
        <v>720</v>
      </c>
      <c r="F20" s="55"/>
      <c r="G20" s="77" t="s">
        <v>83</v>
      </c>
      <c r="H20" s="77"/>
    </row>
    <row r="21" spans="1:8" x14ac:dyDescent="0.25">
      <c r="A21" s="73" t="s">
        <v>79</v>
      </c>
      <c r="B21" s="98">
        <f>SUM(B3:B19)</f>
        <v>5871.07</v>
      </c>
      <c r="C21" s="58"/>
      <c r="D21" s="58"/>
      <c r="E21" s="110">
        <f>SUM(E4:E20)</f>
        <v>3085</v>
      </c>
      <c r="F21" s="55"/>
      <c r="G21" s="77" t="s">
        <v>85</v>
      </c>
      <c r="H21" s="103">
        <f>SUM(B27)</f>
        <v>39871.07</v>
      </c>
    </row>
    <row r="22" spans="1:8" x14ac:dyDescent="0.25">
      <c r="A22" s="73" t="s">
        <v>81</v>
      </c>
      <c r="B22" s="58"/>
      <c r="C22" s="58"/>
      <c r="D22" s="58"/>
      <c r="E22" s="109"/>
      <c r="F22" s="55"/>
      <c r="G22" s="76" t="s">
        <v>87</v>
      </c>
      <c r="H22" s="78"/>
    </row>
    <row r="23" spans="1:8" x14ac:dyDescent="0.25">
      <c r="A23" s="50" t="s">
        <v>82</v>
      </c>
      <c r="B23" s="58">
        <v>17000</v>
      </c>
      <c r="C23" s="58"/>
      <c r="D23" s="58"/>
      <c r="E23" s="109"/>
      <c r="F23" s="55"/>
      <c r="G23" s="79"/>
      <c r="H23" s="82">
        <f>SUM(H21:H22)</f>
        <v>39871.07</v>
      </c>
    </row>
    <row r="24" spans="1:8" x14ac:dyDescent="0.25">
      <c r="A24" s="50" t="s">
        <v>84</v>
      </c>
      <c r="B24" s="58">
        <v>17000</v>
      </c>
      <c r="C24" s="58"/>
      <c r="D24" s="58"/>
      <c r="E24" s="109"/>
      <c r="F24" s="55"/>
      <c r="G24" s="80" t="s">
        <v>89</v>
      </c>
      <c r="H24" s="80"/>
    </row>
    <row r="25" spans="1:8" x14ac:dyDescent="0.25">
      <c r="A25" s="50" t="s">
        <v>86</v>
      </c>
      <c r="B25" s="58"/>
      <c r="C25" s="58"/>
      <c r="D25" s="58"/>
      <c r="E25" s="109"/>
      <c r="F25" s="55"/>
      <c r="G25" s="80" t="s">
        <v>90</v>
      </c>
      <c r="H25" s="81">
        <f>SUM(B112)</f>
        <v>35509.56</v>
      </c>
    </row>
    <row r="26" spans="1:8" x14ac:dyDescent="0.25">
      <c r="A26" s="50" t="s">
        <v>88</v>
      </c>
      <c r="B26" s="58"/>
      <c r="C26" s="58"/>
      <c r="D26" s="58"/>
      <c r="E26" s="109"/>
      <c r="F26" s="55"/>
      <c r="G26" s="76" t="s">
        <v>87</v>
      </c>
      <c r="H26" s="78"/>
    </row>
    <row r="27" spans="1:8" x14ac:dyDescent="0.25">
      <c r="A27" s="73" t="s">
        <v>85</v>
      </c>
      <c r="B27" s="98">
        <f>SUM(B21:B25)</f>
        <v>39871.07</v>
      </c>
      <c r="C27" s="58"/>
      <c r="D27" s="58"/>
      <c r="E27" s="109"/>
      <c r="F27" s="55"/>
      <c r="G27" s="79"/>
      <c r="H27" s="82">
        <f>SUM(H25)-H26</f>
        <v>35509.56</v>
      </c>
    </row>
    <row r="28" spans="1:8" x14ac:dyDescent="0.25">
      <c r="A28" s="50"/>
      <c r="B28" s="58"/>
      <c r="C28" s="58"/>
      <c r="D28" s="58"/>
      <c r="E28" s="109"/>
      <c r="F28" s="55"/>
    </row>
    <row r="29" spans="1:8" x14ac:dyDescent="0.25">
      <c r="A29" s="51" t="s">
        <v>91</v>
      </c>
      <c r="B29" s="58"/>
      <c r="C29" s="58"/>
      <c r="D29" s="58"/>
      <c r="E29" s="109"/>
      <c r="F29" s="55"/>
      <c r="G29" s="86" t="s">
        <v>94</v>
      </c>
      <c r="H29" s="87">
        <f>SUM(H18+H23-H27)</f>
        <v>94835.25</v>
      </c>
    </row>
    <row r="30" spans="1:8" x14ac:dyDescent="0.25">
      <c r="A30" s="49" t="s">
        <v>92</v>
      </c>
      <c r="B30" s="99"/>
      <c r="C30" s="100"/>
      <c r="D30" s="101"/>
      <c r="E30" s="108"/>
      <c r="F30" s="55"/>
      <c r="H30" s="88" t="s">
        <v>96</v>
      </c>
    </row>
    <row r="31" spans="1:8" x14ac:dyDescent="0.25">
      <c r="A31" s="50" t="s">
        <v>93</v>
      </c>
      <c r="B31" s="83">
        <v>226.97</v>
      </c>
      <c r="C31" s="84">
        <v>226.97</v>
      </c>
      <c r="D31" s="85"/>
      <c r="E31" s="109">
        <v>750</v>
      </c>
      <c r="F31" s="55"/>
    </row>
    <row r="32" spans="1:8" x14ac:dyDescent="0.25">
      <c r="A32" s="50" t="s">
        <v>95</v>
      </c>
      <c r="B32" s="83">
        <v>8981.92</v>
      </c>
      <c r="C32" s="84">
        <v>8981.92</v>
      </c>
      <c r="D32" s="85"/>
      <c r="E32" s="109">
        <v>12600</v>
      </c>
      <c r="F32" s="55"/>
    </row>
    <row r="33" spans="1:10" x14ac:dyDescent="0.25">
      <c r="A33" s="50" t="s">
        <v>97</v>
      </c>
      <c r="B33" s="83">
        <v>180</v>
      </c>
      <c r="C33" s="84">
        <v>180</v>
      </c>
      <c r="D33" s="85"/>
      <c r="E33" s="109">
        <v>240</v>
      </c>
      <c r="F33" s="55"/>
      <c r="G33" s="89" t="s">
        <v>297</v>
      </c>
    </row>
    <row r="34" spans="1:10" x14ac:dyDescent="0.25">
      <c r="A34" s="50" t="s">
        <v>98</v>
      </c>
      <c r="B34" s="83">
        <v>202.8</v>
      </c>
      <c r="C34" s="84">
        <v>169</v>
      </c>
      <c r="D34" s="85">
        <v>24</v>
      </c>
      <c r="E34" s="109">
        <v>150</v>
      </c>
      <c r="F34" s="55"/>
      <c r="G34" s="89" t="s">
        <v>264</v>
      </c>
      <c r="H34" s="90">
        <v>951</v>
      </c>
    </row>
    <row r="35" spans="1:10" x14ac:dyDescent="0.25">
      <c r="A35" s="50"/>
      <c r="B35" s="83"/>
      <c r="C35" s="84"/>
      <c r="D35" s="85"/>
      <c r="E35" s="109"/>
      <c r="F35" s="55"/>
      <c r="G35" s="89"/>
      <c r="H35" s="152">
        <v>951</v>
      </c>
    </row>
    <row r="36" spans="1:10" x14ac:dyDescent="0.25">
      <c r="A36" s="49" t="s">
        <v>99</v>
      </c>
      <c r="B36" s="83"/>
      <c r="C36" s="84"/>
      <c r="D36" s="85"/>
      <c r="E36" s="109"/>
      <c r="F36" s="55"/>
      <c r="G36" s="89"/>
      <c r="H36" s="89"/>
    </row>
    <row r="37" spans="1:10" x14ac:dyDescent="0.25">
      <c r="A37" s="50" t="s">
        <v>101</v>
      </c>
      <c r="B37" s="83"/>
      <c r="C37" s="84"/>
      <c r="D37" s="85"/>
      <c r="E37" s="109">
        <v>450</v>
      </c>
      <c r="F37" s="55"/>
    </row>
    <row r="38" spans="1:10" x14ac:dyDescent="0.25">
      <c r="A38" s="50" t="s">
        <v>102</v>
      </c>
      <c r="B38" s="83">
        <v>286.64</v>
      </c>
      <c r="C38" s="84">
        <v>246.66</v>
      </c>
      <c r="D38" s="85">
        <v>39.979999999999997</v>
      </c>
      <c r="E38" s="109">
        <v>300</v>
      </c>
      <c r="F38" s="55"/>
      <c r="G38" s="89" t="s">
        <v>153</v>
      </c>
    </row>
    <row r="39" spans="1:10" x14ac:dyDescent="0.25">
      <c r="A39" s="50"/>
      <c r="B39" s="83"/>
      <c r="C39" s="84"/>
      <c r="D39" s="85"/>
      <c r="E39" s="109"/>
      <c r="F39" s="55"/>
      <c r="G39" s="89">
        <v>2015</v>
      </c>
      <c r="H39" s="90">
        <v>144</v>
      </c>
      <c r="J39" s="1"/>
    </row>
    <row r="40" spans="1:10" x14ac:dyDescent="0.25">
      <c r="A40" s="49" t="s">
        <v>103</v>
      </c>
      <c r="B40" s="83"/>
      <c r="C40" s="84"/>
      <c r="D40" s="85"/>
      <c r="E40" s="109"/>
      <c r="F40" s="55"/>
      <c r="G40" s="89">
        <v>2016</v>
      </c>
      <c r="H40" s="90">
        <v>487.2</v>
      </c>
    </row>
    <row r="41" spans="1:10" x14ac:dyDescent="0.25">
      <c r="A41" s="50" t="s">
        <v>104</v>
      </c>
      <c r="B41" s="83">
        <v>150</v>
      </c>
      <c r="C41" s="84">
        <v>150</v>
      </c>
      <c r="D41" s="85"/>
      <c r="E41" s="109">
        <v>150</v>
      </c>
      <c r="F41" s="55"/>
      <c r="G41" s="89">
        <v>2017</v>
      </c>
      <c r="H41" s="90">
        <v>17.940000000000001</v>
      </c>
    </row>
    <row r="42" spans="1:10" x14ac:dyDescent="0.25">
      <c r="A42" s="50" t="s">
        <v>105</v>
      </c>
      <c r="B42" s="83">
        <v>240</v>
      </c>
      <c r="C42" s="84">
        <v>200</v>
      </c>
      <c r="D42" s="85">
        <v>40</v>
      </c>
      <c r="E42" s="109">
        <v>260</v>
      </c>
      <c r="F42" s="55"/>
      <c r="G42" s="89">
        <v>2018</v>
      </c>
      <c r="H42" s="90">
        <v>72.930000000000007</v>
      </c>
    </row>
    <row r="43" spans="1:10" x14ac:dyDescent="0.25">
      <c r="A43" s="50"/>
      <c r="B43" s="83"/>
      <c r="C43" s="84"/>
      <c r="D43" s="85"/>
      <c r="E43" s="109"/>
      <c r="F43" s="55"/>
      <c r="G43" s="89">
        <v>2022</v>
      </c>
      <c r="H43" s="90">
        <v>375</v>
      </c>
    </row>
    <row r="44" spans="1:10" x14ac:dyDescent="0.25">
      <c r="A44" s="49" t="s">
        <v>106</v>
      </c>
      <c r="B44" s="83"/>
      <c r="C44" s="84"/>
      <c r="D44" s="85"/>
      <c r="E44" s="109"/>
      <c r="F44" s="55"/>
      <c r="G44" s="89">
        <v>2024</v>
      </c>
      <c r="H44" s="104">
        <v>25</v>
      </c>
    </row>
    <row r="45" spans="1:10" x14ac:dyDescent="0.25">
      <c r="A45" s="50" t="s">
        <v>107</v>
      </c>
      <c r="B45" s="83">
        <v>934.91</v>
      </c>
      <c r="C45" s="84">
        <v>934.91</v>
      </c>
      <c r="D45" s="85"/>
      <c r="E45" s="109">
        <v>1200</v>
      </c>
      <c r="F45" s="55"/>
      <c r="G45" s="89">
        <v>2025</v>
      </c>
      <c r="H45" s="104">
        <v>1140.3900000000001</v>
      </c>
    </row>
    <row r="46" spans="1:10" x14ac:dyDescent="0.25">
      <c r="A46" s="50" t="s">
        <v>108</v>
      </c>
      <c r="B46" s="83">
        <v>381.63</v>
      </c>
      <c r="C46" s="84">
        <v>381.63</v>
      </c>
      <c r="D46" s="85"/>
      <c r="E46" s="109">
        <v>420</v>
      </c>
      <c r="F46" s="55"/>
      <c r="G46" s="89">
        <v>2026</v>
      </c>
      <c r="H46" s="90">
        <v>1078.72</v>
      </c>
    </row>
    <row r="47" spans="1:10" x14ac:dyDescent="0.25">
      <c r="A47" s="50" t="s">
        <v>109</v>
      </c>
      <c r="B47" s="83"/>
      <c r="C47" s="84"/>
      <c r="D47" s="85"/>
      <c r="E47" s="109">
        <v>500</v>
      </c>
      <c r="F47" s="55"/>
      <c r="G47" s="89">
        <v>2027</v>
      </c>
      <c r="H47" s="90">
        <v>14.39</v>
      </c>
    </row>
    <row r="48" spans="1:10" x14ac:dyDescent="0.25">
      <c r="A48" s="50" t="s">
        <v>110</v>
      </c>
      <c r="B48" s="83">
        <v>37</v>
      </c>
      <c r="C48" s="84">
        <f>SUM(H48+H72)</f>
        <v>8829.7300000000014</v>
      </c>
      <c r="D48" s="85"/>
      <c r="E48" s="109">
        <v>150</v>
      </c>
      <c r="F48" s="55"/>
      <c r="H48" s="92">
        <f>SUM(H39:H47)</f>
        <v>3355.57</v>
      </c>
    </row>
    <row r="49" spans="1:8" x14ac:dyDescent="0.25">
      <c r="A49" s="50" t="s">
        <v>111</v>
      </c>
      <c r="B49" s="83"/>
      <c r="C49" s="84"/>
      <c r="D49" s="85"/>
      <c r="E49" s="109"/>
      <c r="F49" s="55"/>
      <c r="H49" s="162"/>
    </row>
    <row r="50" spans="1:8" x14ac:dyDescent="0.25">
      <c r="A50" s="50" t="s">
        <v>112</v>
      </c>
      <c r="B50" s="83"/>
      <c r="C50" s="84"/>
      <c r="D50" s="85"/>
      <c r="E50" s="109">
        <v>140</v>
      </c>
      <c r="F50" s="55"/>
    </row>
    <row r="51" spans="1:8" x14ac:dyDescent="0.25">
      <c r="A51" s="50" t="s">
        <v>113</v>
      </c>
      <c r="B51" s="83"/>
      <c r="C51" s="84"/>
      <c r="D51" s="85"/>
      <c r="E51" s="109"/>
      <c r="F51" s="55"/>
      <c r="G51" s="89" t="s">
        <v>296</v>
      </c>
    </row>
    <row r="52" spans="1:8" x14ac:dyDescent="0.25">
      <c r="E52" s="107"/>
      <c r="F52" s="55"/>
      <c r="G52" s="89">
        <v>2028</v>
      </c>
      <c r="H52" s="90">
        <v>325</v>
      </c>
    </row>
    <row r="53" spans="1:8" x14ac:dyDescent="0.25">
      <c r="A53" s="49" t="s">
        <v>114</v>
      </c>
      <c r="B53" s="83"/>
      <c r="C53" s="84"/>
      <c r="D53" s="85"/>
      <c r="E53" s="109"/>
      <c r="F53" s="55"/>
      <c r="G53" s="89">
        <v>2029</v>
      </c>
      <c r="H53" s="136">
        <v>325</v>
      </c>
    </row>
    <row r="54" spans="1:8" x14ac:dyDescent="0.25">
      <c r="A54" s="50" t="s">
        <v>152</v>
      </c>
      <c r="B54" s="83">
        <v>479.95</v>
      </c>
      <c r="C54" s="84">
        <v>425.01</v>
      </c>
      <c r="D54" s="85">
        <v>54.94</v>
      </c>
      <c r="E54" s="109">
        <v>450</v>
      </c>
      <c r="F54" s="55"/>
      <c r="G54" s="89">
        <v>2030</v>
      </c>
      <c r="H54" s="90">
        <v>325</v>
      </c>
    </row>
    <row r="55" spans="1:8" x14ac:dyDescent="0.25">
      <c r="A55" s="50" t="s">
        <v>115</v>
      </c>
      <c r="B55" s="83"/>
      <c r="C55" s="84"/>
      <c r="D55" s="85"/>
      <c r="E55" s="109">
        <v>7</v>
      </c>
      <c r="F55" s="55"/>
      <c r="G55" s="89">
        <v>2031</v>
      </c>
      <c r="H55" s="90">
        <v>325</v>
      </c>
    </row>
    <row r="56" spans="1:8" x14ac:dyDescent="0.25">
      <c r="A56" s="50" t="s">
        <v>116</v>
      </c>
      <c r="B56" s="83">
        <v>144</v>
      </c>
      <c r="C56" s="84">
        <v>144</v>
      </c>
      <c r="D56" s="85"/>
      <c r="E56" s="109">
        <v>150</v>
      </c>
      <c r="F56" s="55"/>
      <c r="G56" s="89">
        <v>2032</v>
      </c>
      <c r="H56" s="90">
        <v>325</v>
      </c>
    </row>
    <row r="57" spans="1:8" x14ac:dyDescent="0.25">
      <c r="A57" s="50" t="s">
        <v>117</v>
      </c>
      <c r="B57" s="83">
        <v>40</v>
      </c>
      <c r="C57" s="84">
        <v>40</v>
      </c>
      <c r="D57" s="85"/>
      <c r="E57" s="109">
        <v>50</v>
      </c>
      <c r="F57" s="55"/>
      <c r="G57" s="89">
        <v>2033</v>
      </c>
      <c r="H57" s="90">
        <v>825</v>
      </c>
    </row>
    <row r="58" spans="1:8" x14ac:dyDescent="0.25">
      <c r="A58" s="50"/>
      <c r="B58" s="83"/>
      <c r="C58" s="84"/>
      <c r="D58" s="85"/>
      <c r="E58" s="109"/>
      <c r="F58" s="55"/>
      <c r="G58" s="89">
        <v>2034</v>
      </c>
      <c r="H58" s="90">
        <v>175</v>
      </c>
    </row>
    <row r="59" spans="1:8" x14ac:dyDescent="0.25">
      <c r="A59" s="49" t="s">
        <v>118</v>
      </c>
      <c r="B59" s="83"/>
      <c r="C59" s="84"/>
      <c r="D59" s="85"/>
      <c r="F59" s="55"/>
      <c r="G59" s="89">
        <v>2035</v>
      </c>
      <c r="H59" s="90">
        <v>325</v>
      </c>
    </row>
    <row r="60" spans="1:8" x14ac:dyDescent="0.25">
      <c r="A60" s="50" t="s">
        <v>119</v>
      </c>
      <c r="B60" s="83">
        <v>127.74</v>
      </c>
      <c r="C60" s="84">
        <v>127.74</v>
      </c>
      <c r="D60" s="85"/>
      <c r="E60" s="109">
        <v>120</v>
      </c>
      <c r="F60" s="55"/>
      <c r="G60" s="89">
        <v>2036</v>
      </c>
      <c r="H60" s="90">
        <v>325</v>
      </c>
    </row>
    <row r="61" spans="1:8" x14ac:dyDescent="0.25">
      <c r="A61" s="50" t="s">
        <v>120</v>
      </c>
      <c r="B61" s="83">
        <v>3325</v>
      </c>
      <c r="C61" s="84">
        <v>3325</v>
      </c>
      <c r="D61" s="85"/>
      <c r="E61" s="109">
        <v>3300</v>
      </c>
      <c r="F61" s="55"/>
      <c r="G61" s="89">
        <v>2037</v>
      </c>
      <c r="H61" s="90">
        <v>144</v>
      </c>
    </row>
    <row r="62" spans="1:8" x14ac:dyDescent="0.25">
      <c r="A62" s="50" t="s">
        <v>154</v>
      </c>
      <c r="B62" s="93">
        <v>9.65</v>
      </c>
      <c r="C62" s="93">
        <v>9.65</v>
      </c>
      <c r="D62" s="102"/>
      <c r="E62" s="109">
        <v>100</v>
      </c>
      <c r="F62" s="55"/>
      <c r="G62" s="89">
        <v>2038</v>
      </c>
      <c r="H62" s="90">
        <v>38.24</v>
      </c>
    </row>
    <row r="63" spans="1:8" x14ac:dyDescent="0.25">
      <c r="A63" s="50"/>
      <c r="B63" s="83"/>
      <c r="C63" s="84"/>
      <c r="D63" s="85"/>
      <c r="E63" s="109"/>
      <c r="F63" s="55"/>
      <c r="G63" s="89">
        <v>2039</v>
      </c>
      <c r="H63" s="90">
        <v>114.77</v>
      </c>
    </row>
    <row r="64" spans="1:8" x14ac:dyDescent="0.25">
      <c r="A64" s="49" t="s">
        <v>121</v>
      </c>
      <c r="B64" s="83"/>
      <c r="C64" s="84"/>
      <c r="D64" s="85"/>
      <c r="E64" s="109"/>
      <c r="F64" s="55"/>
      <c r="G64" s="89">
        <v>2040</v>
      </c>
      <c r="H64" s="90">
        <v>90</v>
      </c>
    </row>
    <row r="65" spans="1:8" x14ac:dyDescent="0.25">
      <c r="A65" s="50" t="s">
        <v>122</v>
      </c>
      <c r="B65" s="83">
        <v>300</v>
      </c>
      <c r="C65" s="84">
        <v>300</v>
      </c>
      <c r="D65" s="85"/>
      <c r="E65" s="108">
        <v>350</v>
      </c>
      <c r="F65" s="55"/>
      <c r="G65" s="89">
        <v>2041</v>
      </c>
      <c r="H65" s="90">
        <v>25.8</v>
      </c>
    </row>
    <row r="66" spans="1:8" x14ac:dyDescent="0.25">
      <c r="A66" s="50" t="s">
        <v>123</v>
      </c>
      <c r="B66" s="83">
        <v>150</v>
      </c>
      <c r="C66" s="84">
        <v>125</v>
      </c>
      <c r="D66" s="85">
        <v>25</v>
      </c>
      <c r="E66" s="108">
        <v>175</v>
      </c>
      <c r="F66" s="55"/>
      <c r="G66" s="89">
        <v>2042</v>
      </c>
      <c r="H66" s="90">
        <v>25</v>
      </c>
    </row>
    <row r="67" spans="1:8" x14ac:dyDescent="0.25">
      <c r="A67" s="50" t="s">
        <v>124</v>
      </c>
      <c r="B67" s="83">
        <v>151.19999999999999</v>
      </c>
      <c r="C67" s="84">
        <v>126</v>
      </c>
      <c r="D67" s="85">
        <v>25.2</v>
      </c>
      <c r="E67" s="108">
        <v>180</v>
      </c>
      <c r="F67" s="55"/>
      <c r="G67" s="89">
        <v>2043</v>
      </c>
      <c r="H67" s="90">
        <v>96</v>
      </c>
    </row>
    <row r="68" spans="1:8" x14ac:dyDescent="0.25">
      <c r="A68" s="50" t="s">
        <v>127</v>
      </c>
      <c r="B68" s="83">
        <v>143.9</v>
      </c>
      <c r="C68" s="84">
        <v>119.9</v>
      </c>
      <c r="D68" s="85">
        <v>24</v>
      </c>
      <c r="E68" s="108">
        <v>175</v>
      </c>
      <c r="F68" s="55"/>
      <c r="G68" s="89">
        <v>2044</v>
      </c>
      <c r="H68" s="136">
        <v>1049.1500000000001</v>
      </c>
    </row>
    <row r="69" spans="1:8" x14ac:dyDescent="0.25">
      <c r="A69" s="50" t="s">
        <v>125</v>
      </c>
      <c r="B69" s="83">
        <v>500</v>
      </c>
      <c r="C69" s="84">
        <v>500</v>
      </c>
      <c r="D69" s="85"/>
      <c r="E69" s="108">
        <v>500</v>
      </c>
      <c r="F69" s="55"/>
      <c r="G69" s="89">
        <v>2045</v>
      </c>
      <c r="H69" s="163">
        <v>14.39</v>
      </c>
    </row>
    <row r="70" spans="1:8" x14ac:dyDescent="0.25">
      <c r="A70" s="50" t="s">
        <v>170</v>
      </c>
      <c r="B70" s="83">
        <v>1032</v>
      </c>
      <c r="C70" s="84">
        <v>860</v>
      </c>
      <c r="D70" s="85">
        <v>172</v>
      </c>
      <c r="E70" s="108"/>
      <c r="F70" s="55"/>
      <c r="G70" s="89">
        <v>2046</v>
      </c>
      <c r="H70" s="163">
        <v>250</v>
      </c>
    </row>
    <row r="71" spans="1:8" x14ac:dyDescent="0.25">
      <c r="A71" s="50" t="s">
        <v>126</v>
      </c>
      <c r="B71" s="83">
        <v>156</v>
      </c>
      <c r="C71" s="84">
        <v>156</v>
      </c>
      <c r="D71" s="85"/>
      <c r="E71" s="108">
        <v>150</v>
      </c>
      <c r="F71" s="55"/>
      <c r="G71" s="123">
        <v>2047</v>
      </c>
      <c r="H71" s="104">
        <v>351.81</v>
      </c>
    </row>
    <row r="72" spans="1:8" x14ac:dyDescent="0.25">
      <c r="E72" s="108"/>
      <c r="F72" s="55"/>
      <c r="H72" s="92">
        <f>SUM(H52:H71)</f>
        <v>5474.1600000000008</v>
      </c>
    </row>
    <row r="73" spans="1:8" x14ac:dyDescent="0.25">
      <c r="A73" s="49" t="s">
        <v>128</v>
      </c>
      <c r="B73" s="83"/>
      <c r="C73" s="84"/>
      <c r="D73" s="85"/>
      <c r="E73" s="109"/>
      <c r="F73" s="55"/>
    </row>
    <row r="74" spans="1:8" x14ac:dyDescent="0.25">
      <c r="A74" s="50" t="s">
        <v>129</v>
      </c>
      <c r="B74" s="83">
        <v>974.4</v>
      </c>
      <c r="C74" s="84">
        <v>812</v>
      </c>
      <c r="D74" s="85">
        <v>162.4</v>
      </c>
      <c r="E74" s="109">
        <v>500</v>
      </c>
      <c r="F74" s="55"/>
      <c r="G74" s="94"/>
      <c r="H74" s="95"/>
    </row>
    <row r="75" spans="1:8" x14ac:dyDescent="0.25">
      <c r="A75" s="50" t="s">
        <v>130</v>
      </c>
      <c r="B75" s="83"/>
      <c r="C75" s="84"/>
      <c r="D75" s="85"/>
      <c r="E75" s="109">
        <v>350</v>
      </c>
      <c r="F75" s="55"/>
      <c r="G75" s="94"/>
      <c r="H75" s="95"/>
    </row>
    <row r="76" spans="1:8" x14ac:dyDescent="0.25">
      <c r="A76" s="50" t="s">
        <v>131</v>
      </c>
      <c r="B76" s="83">
        <v>4500</v>
      </c>
      <c r="C76" s="84">
        <v>4500</v>
      </c>
      <c r="D76" s="85"/>
      <c r="E76" s="109">
        <v>4500</v>
      </c>
      <c r="F76" s="55"/>
      <c r="G76" s="94"/>
      <c r="H76" s="95"/>
    </row>
    <row r="77" spans="1:8" x14ac:dyDescent="0.25">
      <c r="A77" s="50" t="s">
        <v>155</v>
      </c>
      <c r="B77" s="83">
        <v>90</v>
      </c>
      <c r="C77" s="84">
        <v>90</v>
      </c>
      <c r="D77" s="85"/>
      <c r="E77" s="109">
        <v>100</v>
      </c>
      <c r="F77" s="55"/>
      <c r="G77" s="94"/>
      <c r="H77" s="95"/>
    </row>
    <row r="78" spans="1:8" x14ac:dyDescent="0.25">
      <c r="A78" s="50" t="s">
        <v>132</v>
      </c>
      <c r="B78" s="83">
        <v>349.72</v>
      </c>
      <c r="C78" s="84">
        <v>349.72</v>
      </c>
      <c r="D78" s="85"/>
      <c r="E78" s="109">
        <v>300</v>
      </c>
      <c r="F78" s="55"/>
      <c r="G78" s="94"/>
      <c r="H78" s="95"/>
    </row>
    <row r="79" spans="1:8" x14ac:dyDescent="0.25">
      <c r="A79" s="50" t="s">
        <v>133</v>
      </c>
      <c r="B79" s="83"/>
      <c r="C79" s="84"/>
      <c r="D79" s="85"/>
      <c r="E79" s="109">
        <v>500</v>
      </c>
      <c r="F79" s="55"/>
      <c r="G79" s="94"/>
      <c r="H79" s="95"/>
    </row>
    <row r="80" spans="1:8" x14ac:dyDescent="0.25">
      <c r="A80" s="50" t="s">
        <v>134</v>
      </c>
      <c r="B80" s="83"/>
      <c r="C80" s="84"/>
      <c r="D80" s="85"/>
      <c r="E80" s="109">
        <v>500</v>
      </c>
      <c r="F80" s="55"/>
      <c r="G80" s="94"/>
      <c r="H80" s="95"/>
    </row>
    <row r="81" spans="1:8" x14ac:dyDescent="0.25">
      <c r="A81" s="50" t="s">
        <v>135</v>
      </c>
      <c r="B81" s="83">
        <v>36</v>
      </c>
      <c r="C81" s="84">
        <v>36</v>
      </c>
      <c r="D81" s="85"/>
      <c r="E81" s="109">
        <v>500</v>
      </c>
      <c r="F81" s="55"/>
      <c r="G81" s="94"/>
      <c r="H81" s="95"/>
    </row>
    <row r="82" spans="1:8" x14ac:dyDescent="0.25">
      <c r="A82" s="50" t="s">
        <v>136</v>
      </c>
      <c r="B82" s="83"/>
      <c r="C82" s="84"/>
      <c r="D82" s="85"/>
      <c r="E82" s="109">
        <v>100</v>
      </c>
      <c r="F82" s="55"/>
      <c r="G82" s="94"/>
      <c r="H82" s="95"/>
    </row>
    <row r="83" spans="1:8" x14ac:dyDescent="0.25">
      <c r="A83" s="50"/>
      <c r="B83" s="83"/>
      <c r="C83" s="84"/>
      <c r="D83" s="85"/>
      <c r="E83" s="108"/>
      <c r="F83" s="55"/>
      <c r="G83" s="94"/>
      <c r="H83" s="95"/>
    </row>
    <row r="84" spans="1:8" x14ac:dyDescent="0.25">
      <c r="A84" s="49" t="s">
        <v>137</v>
      </c>
      <c r="B84" s="83"/>
      <c r="C84" s="84"/>
      <c r="D84" s="85"/>
      <c r="E84" s="109"/>
      <c r="F84" s="55"/>
      <c r="G84" s="94"/>
      <c r="H84" s="95"/>
    </row>
    <row r="85" spans="1:8" x14ac:dyDescent="0.25">
      <c r="A85" s="50" t="s">
        <v>138</v>
      </c>
      <c r="B85" s="83"/>
      <c r="C85" s="84"/>
      <c r="D85" s="85"/>
      <c r="E85" s="109">
        <v>300</v>
      </c>
      <c r="F85" s="55"/>
      <c r="G85" s="94"/>
      <c r="H85" s="95"/>
    </row>
    <row r="86" spans="1:8" x14ac:dyDescent="0.25">
      <c r="A86" s="50"/>
      <c r="B86" s="83"/>
      <c r="C86" s="84"/>
      <c r="D86" s="85"/>
      <c r="E86" s="109"/>
      <c r="F86" s="55"/>
      <c r="G86" s="94"/>
      <c r="H86" s="95"/>
    </row>
    <row r="87" spans="1:8" x14ac:dyDescent="0.25">
      <c r="A87" s="49" t="s">
        <v>139</v>
      </c>
      <c r="B87" s="83"/>
      <c r="C87" s="84"/>
      <c r="D87" s="85"/>
      <c r="E87" s="109"/>
      <c r="F87" s="55"/>
      <c r="G87" s="94"/>
      <c r="H87" s="95"/>
    </row>
    <row r="88" spans="1:8" x14ac:dyDescent="0.25">
      <c r="A88" s="50" t="s">
        <v>156</v>
      </c>
      <c r="B88" s="83"/>
      <c r="C88" s="84"/>
      <c r="D88" s="85"/>
      <c r="E88" s="109">
        <v>500</v>
      </c>
      <c r="F88" s="55"/>
      <c r="G88" s="94"/>
      <c r="H88" s="95"/>
    </row>
    <row r="89" spans="1:8" x14ac:dyDescent="0.25">
      <c r="A89" s="50" t="s">
        <v>182</v>
      </c>
      <c r="B89" s="83">
        <v>199.27</v>
      </c>
      <c r="C89" s="84">
        <v>199.27</v>
      </c>
      <c r="D89" s="85"/>
      <c r="E89" s="109"/>
      <c r="F89" s="55"/>
      <c r="G89" s="94"/>
      <c r="H89" s="95"/>
    </row>
    <row r="90" spans="1:8" x14ac:dyDescent="0.25">
      <c r="A90" s="50" t="s">
        <v>140</v>
      </c>
      <c r="B90" s="83"/>
      <c r="C90" s="84"/>
      <c r="D90" s="85"/>
      <c r="E90" s="109"/>
      <c r="F90" s="55"/>
      <c r="G90" s="94"/>
      <c r="H90" s="95"/>
    </row>
    <row r="91" spans="1:8" x14ac:dyDescent="0.25">
      <c r="A91" s="50" t="s">
        <v>157</v>
      </c>
      <c r="B91" s="83"/>
      <c r="C91" s="84"/>
      <c r="D91" s="85"/>
      <c r="E91" s="109">
        <v>100</v>
      </c>
      <c r="F91" s="55"/>
      <c r="G91" s="94"/>
      <c r="H91" s="95"/>
    </row>
    <row r="92" spans="1:8" x14ac:dyDescent="0.25">
      <c r="A92" s="50" t="s">
        <v>169</v>
      </c>
      <c r="B92" s="83">
        <v>5400</v>
      </c>
      <c r="C92" s="84">
        <v>5400</v>
      </c>
      <c r="D92" s="85"/>
      <c r="E92" s="109"/>
      <c r="F92" s="55"/>
      <c r="G92" s="94"/>
      <c r="H92" s="95"/>
    </row>
    <row r="93" spans="1:8" x14ac:dyDescent="0.25">
      <c r="A93" s="50" t="s">
        <v>201</v>
      </c>
      <c r="B93" s="83">
        <v>1376.98</v>
      </c>
      <c r="C93" s="84">
        <v>1299.53</v>
      </c>
      <c r="D93" s="85">
        <v>77.45</v>
      </c>
      <c r="E93" s="109"/>
      <c r="F93" s="55"/>
      <c r="G93" s="94"/>
      <c r="H93" s="95"/>
    </row>
    <row r="94" spans="1:8" x14ac:dyDescent="0.25">
      <c r="A94" s="50" t="s">
        <v>141</v>
      </c>
      <c r="B94" s="83">
        <v>84</v>
      </c>
      <c r="C94" s="84">
        <v>70</v>
      </c>
      <c r="D94" s="85">
        <v>14</v>
      </c>
      <c r="E94" s="109">
        <v>150</v>
      </c>
      <c r="F94" s="55"/>
      <c r="G94" s="94"/>
    </row>
    <row r="95" spans="1:8" x14ac:dyDescent="0.25">
      <c r="A95" s="50" t="s">
        <v>14</v>
      </c>
      <c r="B95" s="83"/>
      <c r="C95" s="84"/>
      <c r="D95" s="85"/>
      <c r="E95" s="109"/>
      <c r="F95" s="55"/>
      <c r="G95" s="94"/>
    </row>
    <row r="96" spans="1:8" x14ac:dyDescent="0.25">
      <c r="A96" s="50" t="s">
        <v>270</v>
      </c>
      <c r="B96" s="83">
        <v>1140.3900000000001</v>
      </c>
      <c r="C96" s="84">
        <v>1140.3900000000001</v>
      </c>
      <c r="D96" s="85"/>
      <c r="E96" s="109">
        <v>550</v>
      </c>
      <c r="F96" s="55"/>
      <c r="G96" s="94"/>
    </row>
    <row r="97" spans="1:8" x14ac:dyDescent="0.25">
      <c r="A97" s="50" t="s">
        <v>158</v>
      </c>
      <c r="B97" s="83"/>
      <c r="C97" s="84"/>
      <c r="D97" s="85"/>
      <c r="E97" s="109">
        <v>50</v>
      </c>
      <c r="F97" s="55"/>
      <c r="G97" s="94"/>
    </row>
    <row r="98" spans="1:8" x14ac:dyDescent="0.25">
      <c r="A98" s="50" t="s">
        <v>159</v>
      </c>
      <c r="B98" s="83"/>
      <c r="C98" s="84"/>
      <c r="D98" s="85"/>
      <c r="E98" s="109">
        <v>150</v>
      </c>
      <c r="F98" s="55"/>
      <c r="G98" s="94"/>
    </row>
    <row r="99" spans="1:8" x14ac:dyDescent="0.25">
      <c r="A99" s="50" t="s">
        <v>160</v>
      </c>
      <c r="B99" s="83"/>
      <c r="C99" s="84"/>
      <c r="D99" s="85"/>
      <c r="E99" s="109">
        <v>1000</v>
      </c>
      <c r="F99" s="55"/>
      <c r="G99" s="94"/>
    </row>
    <row r="100" spans="1:8" x14ac:dyDescent="0.25">
      <c r="A100" s="50" t="s">
        <v>142</v>
      </c>
      <c r="B100" s="83">
        <v>2530</v>
      </c>
      <c r="C100" s="84">
        <v>2450</v>
      </c>
      <c r="D100" s="85">
        <v>80</v>
      </c>
      <c r="E100" s="109"/>
      <c r="F100" s="55"/>
      <c r="G100" s="94"/>
    </row>
    <row r="101" spans="1:8" x14ac:dyDescent="0.25">
      <c r="A101" s="50" t="s">
        <v>183</v>
      </c>
      <c r="B101" s="83"/>
      <c r="C101" s="84"/>
      <c r="D101" s="85"/>
      <c r="E101" s="109">
        <v>250</v>
      </c>
      <c r="F101" s="55"/>
      <c r="G101" s="94"/>
    </row>
    <row r="102" spans="1:8" x14ac:dyDescent="0.25">
      <c r="A102" s="50" t="s">
        <v>143</v>
      </c>
      <c r="B102" s="83">
        <v>310.29000000000002</v>
      </c>
      <c r="C102" s="84">
        <v>310.29000000000002</v>
      </c>
      <c r="D102" s="85"/>
      <c r="E102" s="109"/>
      <c r="F102" s="55"/>
      <c r="G102" s="94"/>
    </row>
    <row r="103" spans="1:8" x14ac:dyDescent="0.25">
      <c r="A103" s="50" t="s">
        <v>255</v>
      </c>
      <c r="B103" s="83"/>
      <c r="C103" s="84"/>
      <c r="D103" s="85"/>
      <c r="E103" s="108">
        <v>100</v>
      </c>
      <c r="F103" s="55"/>
      <c r="G103" s="94"/>
    </row>
    <row r="104" spans="1:8" x14ac:dyDescent="0.25">
      <c r="A104" s="50" t="s">
        <v>144</v>
      </c>
      <c r="B104" s="83"/>
      <c r="C104" s="84"/>
      <c r="D104" s="85"/>
      <c r="E104" s="108">
        <v>100</v>
      </c>
      <c r="F104" s="55"/>
      <c r="G104" s="94"/>
    </row>
    <row r="105" spans="1:8" x14ac:dyDescent="0.25">
      <c r="A105" s="50" t="s">
        <v>145</v>
      </c>
      <c r="B105" s="102">
        <v>337.2</v>
      </c>
      <c r="C105" s="83">
        <v>337.2</v>
      </c>
      <c r="D105" s="85"/>
      <c r="E105" s="108"/>
      <c r="F105" s="55"/>
      <c r="G105" s="94"/>
    </row>
    <row r="106" spans="1:8" x14ac:dyDescent="0.25">
      <c r="A106" s="50" t="s">
        <v>146</v>
      </c>
      <c r="B106" s="102"/>
      <c r="C106" s="83"/>
      <c r="D106" s="85"/>
      <c r="E106" s="108"/>
      <c r="F106" s="55"/>
      <c r="G106" s="94"/>
    </row>
    <row r="107" spans="1:8" x14ac:dyDescent="0.25">
      <c r="A107" s="50"/>
      <c r="B107" s="83"/>
      <c r="C107" s="84"/>
      <c r="D107" s="85"/>
      <c r="E107" s="108"/>
      <c r="F107" s="55"/>
      <c r="G107" s="94"/>
    </row>
    <row r="108" spans="1:8" x14ac:dyDescent="0.25">
      <c r="A108" s="50"/>
      <c r="B108" s="83"/>
      <c r="C108" s="84"/>
      <c r="D108" s="85"/>
      <c r="E108" s="109"/>
      <c r="F108" s="55"/>
      <c r="G108" s="94"/>
    </row>
    <row r="109" spans="1:8" x14ac:dyDescent="0.25">
      <c r="A109" s="49" t="s">
        <v>147</v>
      </c>
      <c r="B109" s="83"/>
      <c r="C109" s="84"/>
      <c r="D109" s="85"/>
      <c r="E109" s="109"/>
      <c r="F109" s="55"/>
      <c r="G109" s="94"/>
    </row>
    <row r="110" spans="1:8" x14ac:dyDescent="0.25">
      <c r="A110" s="50" t="s">
        <v>148</v>
      </c>
      <c r="B110" s="83"/>
      <c r="C110" s="84"/>
      <c r="D110" s="85"/>
      <c r="E110" s="109"/>
      <c r="F110" s="55"/>
      <c r="G110" s="94"/>
      <c r="H110" s="107"/>
    </row>
    <row r="111" spans="1:8" x14ac:dyDescent="0.25">
      <c r="A111" s="50" t="s">
        <v>149</v>
      </c>
      <c r="B111" s="83"/>
      <c r="C111" s="84"/>
      <c r="D111" s="85"/>
      <c r="E111" s="109"/>
      <c r="F111" s="55"/>
      <c r="G111" s="94"/>
    </row>
    <row r="112" spans="1:8" x14ac:dyDescent="0.25">
      <c r="A112" s="50"/>
      <c r="B112" s="106">
        <f>SUM(B31:B110)</f>
        <v>35509.56</v>
      </c>
      <c r="C112" s="106">
        <f>SUM(C31:C110)</f>
        <v>43553.52</v>
      </c>
      <c r="D112" s="106">
        <f>SUM(D31:D110)</f>
        <v>738.97</v>
      </c>
      <c r="E112" s="110">
        <f>SUM(E31:E110)</f>
        <v>33617</v>
      </c>
      <c r="F112" s="55"/>
      <c r="G112" s="94"/>
    </row>
    <row r="113" spans="1:1" x14ac:dyDescent="0.25">
      <c r="A113" s="50" t="s">
        <v>150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FDF40-4AE0-4376-A0BA-9D13BE636517}">
  <dimension ref="A1:H113"/>
  <sheetViews>
    <sheetView workbookViewId="0">
      <selection sqref="A1:I114"/>
    </sheetView>
  </sheetViews>
  <sheetFormatPr defaultRowHeight="15" x14ac:dyDescent="0.25"/>
  <cols>
    <col min="1" max="1" width="25" customWidth="1"/>
    <col min="2" max="2" width="11" customWidth="1"/>
    <col min="3" max="3" width="10.140625" customWidth="1"/>
    <col min="5" max="5" width="10.140625" customWidth="1"/>
    <col min="6" max="6" width="1.42578125" customWidth="1"/>
    <col min="8" max="8" width="10.28515625" customWidth="1"/>
  </cols>
  <sheetData>
    <row r="1" spans="1:8" ht="15.75" thickBot="1" x14ac:dyDescent="0.3">
      <c r="A1" s="48" t="s">
        <v>292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301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>
        <v>540</v>
      </c>
      <c r="C4" s="58"/>
      <c r="D4" s="58"/>
      <c r="E4" s="109">
        <v>520</v>
      </c>
      <c r="F4" s="55"/>
      <c r="G4" s="59" t="s">
        <v>58</v>
      </c>
      <c r="H4" s="60">
        <v>19916.23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SUM(H38+H62)</f>
        <v>5734.0300000000007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14182.199999999999</v>
      </c>
    </row>
    <row r="8" spans="1:8" x14ac:dyDescent="0.25">
      <c r="A8" s="50" t="s">
        <v>64</v>
      </c>
      <c r="B8" s="58">
        <v>0.18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2211.81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264</v>
      </c>
      <c r="B12" s="58">
        <v>951</v>
      </c>
      <c r="C12" s="58"/>
      <c r="D12" s="58"/>
      <c r="E12" s="109"/>
      <c r="F12" s="55"/>
      <c r="G12" s="59" t="s">
        <v>70</v>
      </c>
      <c r="H12" s="60"/>
    </row>
    <row r="13" spans="1:8" x14ac:dyDescent="0.25">
      <c r="A13" s="50" t="s">
        <v>69</v>
      </c>
      <c r="B13" s="58"/>
      <c r="C13" s="58"/>
      <c r="D13" s="58"/>
      <c r="E13" s="109"/>
      <c r="F13" s="55"/>
      <c r="G13" s="68"/>
      <c r="H13" s="60"/>
    </row>
    <row r="14" spans="1:8" x14ac:dyDescent="0.25">
      <c r="A14" s="50" t="s">
        <v>71</v>
      </c>
      <c r="B14" s="58"/>
      <c r="C14" s="58"/>
      <c r="D14" s="58"/>
      <c r="E14" s="109"/>
      <c r="F14" s="55"/>
      <c r="G14" s="56"/>
      <c r="H14" s="60"/>
    </row>
    <row r="15" spans="1:8" x14ac:dyDescent="0.25">
      <c r="A15" s="50" t="s">
        <v>72</v>
      </c>
      <c r="B15" s="58">
        <v>1123.9100000000001</v>
      </c>
      <c r="C15" s="58"/>
      <c r="D15" s="58"/>
      <c r="E15" s="109">
        <v>1500</v>
      </c>
      <c r="F15" s="55"/>
      <c r="G15" s="69" t="s">
        <v>73</v>
      </c>
      <c r="H15" s="70">
        <f>SUM(H7+H9+H11)</f>
        <v>94835.26999999999</v>
      </c>
    </row>
    <row r="16" spans="1:8" x14ac:dyDescent="0.25">
      <c r="A16" s="50" t="s">
        <v>74</v>
      </c>
      <c r="B16" s="58"/>
      <c r="C16" s="58"/>
      <c r="D16" s="58"/>
      <c r="E16" s="109"/>
      <c r="F16" s="55"/>
      <c r="G16" s="71"/>
      <c r="H16" s="71"/>
    </row>
    <row r="17" spans="1:8" x14ac:dyDescent="0.25">
      <c r="A17" s="50" t="s">
        <v>211</v>
      </c>
      <c r="B17" s="58">
        <v>606</v>
      </c>
      <c r="C17" s="58"/>
      <c r="D17" s="58"/>
      <c r="E17" s="109"/>
      <c r="F17" s="55"/>
      <c r="G17" s="72"/>
      <c r="H17" s="72"/>
    </row>
    <row r="18" spans="1:8" x14ac:dyDescent="0.25">
      <c r="A18" s="50" t="s">
        <v>76</v>
      </c>
      <c r="B18" s="58">
        <v>2050</v>
      </c>
      <c r="C18" s="58"/>
      <c r="D18" s="58"/>
      <c r="E18" s="109"/>
      <c r="F18" s="55"/>
      <c r="G18" s="74" t="s">
        <v>80</v>
      </c>
      <c r="H18" s="75">
        <v>90473.74</v>
      </c>
    </row>
    <row r="19" spans="1:8" x14ac:dyDescent="0.25">
      <c r="A19" s="50" t="s">
        <v>77</v>
      </c>
      <c r="B19" s="58"/>
      <c r="C19" s="58"/>
      <c r="D19" s="58"/>
      <c r="E19" s="109"/>
      <c r="F19" s="55"/>
      <c r="G19" s="76"/>
      <c r="H19" s="76"/>
    </row>
    <row r="20" spans="1:8" x14ac:dyDescent="0.25">
      <c r="A20" s="50" t="s">
        <v>78</v>
      </c>
      <c r="B20" s="58"/>
      <c r="C20" s="58"/>
      <c r="D20" s="58"/>
      <c r="E20" s="109">
        <v>720</v>
      </c>
      <c r="F20" s="55"/>
      <c r="G20" s="77" t="s">
        <v>83</v>
      </c>
      <c r="H20" s="77"/>
    </row>
    <row r="21" spans="1:8" x14ac:dyDescent="0.25">
      <c r="A21" s="73" t="s">
        <v>79</v>
      </c>
      <c r="B21" s="98">
        <f>SUM(B3:B19)</f>
        <v>5871.09</v>
      </c>
      <c r="C21" s="58"/>
      <c r="D21" s="58"/>
      <c r="E21" s="110">
        <f>SUM(E4:E20)</f>
        <v>3085</v>
      </c>
      <c r="F21" s="55"/>
      <c r="G21" s="77" t="s">
        <v>85</v>
      </c>
      <c r="H21" s="103">
        <f>SUM(B27)</f>
        <v>39871.089999999997</v>
      </c>
    </row>
    <row r="22" spans="1:8" x14ac:dyDescent="0.25">
      <c r="A22" s="73" t="s">
        <v>81</v>
      </c>
      <c r="B22" s="58"/>
      <c r="C22" s="58"/>
      <c r="D22" s="58"/>
      <c r="E22" s="109"/>
      <c r="F22" s="55"/>
      <c r="G22" s="76" t="s">
        <v>87</v>
      </c>
      <c r="H22" s="78"/>
    </row>
    <row r="23" spans="1:8" x14ac:dyDescent="0.25">
      <c r="A23" s="50" t="s">
        <v>82</v>
      </c>
      <c r="B23" s="58">
        <v>17000</v>
      </c>
      <c r="C23" s="58"/>
      <c r="D23" s="58"/>
      <c r="E23" s="109"/>
      <c r="F23" s="55"/>
      <c r="G23" s="79"/>
      <c r="H23" s="82">
        <f>SUM(H21:H22)</f>
        <v>39871.089999999997</v>
      </c>
    </row>
    <row r="24" spans="1:8" x14ac:dyDescent="0.25">
      <c r="A24" s="50" t="s">
        <v>84</v>
      </c>
      <c r="B24" s="58">
        <v>17000</v>
      </c>
      <c r="C24" s="58"/>
      <c r="D24" s="58"/>
      <c r="E24" s="109"/>
      <c r="F24" s="55"/>
      <c r="G24" s="80" t="s">
        <v>89</v>
      </c>
      <c r="H24" s="80"/>
    </row>
    <row r="25" spans="1:8" x14ac:dyDescent="0.25">
      <c r="A25" s="50" t="s">
        <v>86</v>
      </c>
      <c r="B25" s="58"/>
      <c r="C25" s="58"/>
      <c r="D25" s="58"/>
      <c r="E25" s="109"/>
      <c r="F25" s="55"/>
      <c r="G25" s="80" t="s">
        <v>90</v>
      </c>
      <c r="H25" s="81">
        <f>SUM(B112)</f>
        <v>35509.56</v>
      </c>
    </row>
    <row r="26" spans="1:8" x14ac:dyDescent="0.25">
      <c r="A26" s="50" t="s">
        <v>88</v>
      </c>
      <c r="B26" s="58"/>
      <c r="C26" s="58"/>
      <c r="D26" s="58"/>
      <c r="E26" s="109"/>
      <c r="F26" s="55"/>
      <c r="G26" s="76" t="s">
        <v>87</v>
      </c>
      <c r="H26" s="78"/>
    </row>
    <row r="27" spans="1:8" x14ac:dyDescent="0.25">
      <c r="A27" s="73" t="s">
        <v>85</v>
      </c>
      <c r="B27" s="98">
        <f>SUM(B21:B25)</f>
        <v>39871.089999999997</v>
      </c>
      <c r="C27" s="58"/>
      <c r="D27" s="58"/>
      <c r="E27" s="109"/>
      <c r="F27" s="55"/>
      <c r="G27" s="79"/>
      <c r="H27" s="82">
        <f>SUM(H25)-H26</f>
        <v>35509.56</v>
      </c>
    </row>
    <row r="28" spans="1:8" x14ac:dyDescent="0.25">
      <c r="A28" s="50"/>
      <c r="B28" s="58"/>
      <c r="C28" s="58"/>
      <c r="D28" s="58"/>
      <c r="E28" s="109"/>
      <c r="F28" s="55"/>
    </row>
    <row r="29" spans="1:8" x14ac:dyDescent="0.25">
      <c r="A29" s="51" t="s">
        <v>91</v>
      </c>
      <c r="B29" s="58"/>
      <c r="C29" s="58"/>
      <c r="D29" s="58"/>
      <c r="E29" s="109"/>
      <c r="F29" s="55"/>
      <c r="G29" s="86" t="s">
        <v>94</v>
      </c>
      <c r="H29" s="87">
        <f>SUM(H18+H23-H27)</f>
        <v>94835.27</v>
      </c>
    </row>
    <row r="30" spans="1:8" x14ac:dyDescent="0.25">
      <c r="A30" s="49" t="s">
        <v>92</v>
      </c>
      <c r="B30" s="99"/>
      <c r="C30" s="100"/>
      <c r="D30" s="101"/>
      <c r="E30" s="108"/>
      <c r="F30" s="55"/>
      <c r="H30" s="88" t="s">
        <v>96</v>
      </c>
    </row>
    <row r="31" spans="1:8" x14ac:dyDescent="0.25">
      <c r="A31" s="50" t="s">
        <v>93</v>
      </c>
      <c r="B31" s="83">
        <v>226.97</v>
      </c>
      <c r="C31" s="84">
        <v>226.97</v>
      </c>
      <c r="D31" s="85"/>
      <c r="E31" s="109">
        <v>750</v>
      </c>
      <c r="F31" s="55"/>
    </row>
    <row r="32" spans="1:8" x14ac:dyDescent="0.25">
      <c r="A32" s="50" t="s">
        <v>95</v>
      </c>
      <c r="B32" s="83">
        <v>8981.92</v>
      </c>
      <c r="C32" s="84">
        <v>8981.92</v>
      </c>
      <c r="D32" s="85"/>
      <c r="E32" s="109">
        <v>12600</v>
      </c>
      <c r="F32" s="55"/>
    </row>
    <row r="33" spans="1:8" x14ac:dyDescent="0.25">
      <c r="A33" s="50" t="s">
        <v>97</v>
      </c>
      <c r="B33" s="83">
        <v>180</v>
      </c>
      <c r="C33" s="84">
        <v>180</v>
      </c>
      <c r="D33" s="85"/>
      <c r="E33" s="109">
        <v>240</v>
      </c>
      <c r="F33" s="55"/>
      <c r="G33" s="89" t="s">
        <v>153</v>
      </c>
    </row>
    <row r="34" spans="1:8" x14ac:dyDescent="0.25">
      <c r="A34" s="50" t="s">
        <v>98</v>
      </c>
      <c r="B34" s="83">
        <v>202.8</v>
      </c>
      <c r="C34" s="84">
        <v>169</v>
      </c>
      <c r="D34" s="85">
        <v>33.799999999999997</v>
      </c>
      <c r="E34" s="109">
        <v>150</v>
      </c>
      <c r="F34" s="55"/>
      <c r="G34" s="89">
        <v>2015</v>
      </c>
      <c r="H34" s="90">
        <v>144</v>
      </c>
    </row>
    <row r="35" spans="1:8" x14ac:dyDescent="0.25">
      <c r="A35" s="50"/>
      <c r="B35" s="83"/>
      <c r="C35" s="84"/>
      <c r="D35" s="85"/>
      <c r="E35" s="109"/>
      <c r="F35" s="55"/>
      <c r="G35" s="89">
        <v>2017</v>
      </c>
      <c r="H35" s="90">
        <v>17.940000000000001</v>
      </c>
    </row>
    <row r="36" spans="1:8" x14ac:dyDescent="0.25">
      <c r="A36" s="49" t="s">
        <v>99</v>
      </c>
      <c r="B36" s="83"/>
      <c r="C36" s="84"/>
      <c r="D36" s="85"/>
      <c r="E36" s="109"/>
      <c r="F36" s="55"/>
      <c r="G36" s="89">
        <v>2018</v>
      </c>
      <c r="H36" s="90">
        <v>72.930000000000007</v>
      </c>
    </row>
    <row r="37" spans="1:8" x14ac:dyDescent="0.25">
      <c r="A37" s="50" t="s">
        <v>101</v>
      </c>
      <c r="B37" s="83"/>
      <c r="C37" s="84"/>
      <c r="D37" s="85"/>
      <c r="E37" s="109">
        <v>450</v>
      </c>
      <c r="F37" s="55"/>
      <c r="G37" s="89">
        <v>2024</v>
      </c>
      <c r="H37" s="104">
        <v>25</v>
      </c>
    </row>
    <row r="38" spans="1:8" x14ac:dyDescent="0.25">
      <c r="A38" s="50" t="s">
        <v>102</v>
      </c>
      <c r="B38" s="83">
        <v>286.64</v>
      </c>
      <c r="C38" s="84">
        <v>246.66</v>
      </c>
      <c r="D38" s="85">
        <v>39.979999999999997</v>
      </c>
      <c r="E38" s="109">
        <v>300</v>
      </c>
      <c r="F38" s="55"/>
      <c r="H38" s="92">
        <f>SUM(H34:H37)</f>
        <v>259.87</v>
      </c>
    </row>
    <row r="39" spans="1:8" x14ac:dyDescent="0.25">
      <c r="A39" s="50"/>
      <c r="B39" s="83"/>
      <c r="C39" s="84"/>
      <c r="D39" s="85"/>
      <c r="E39" s="109"/>
      <c r="F39" s="55"/>
    </row>
    <row r="40" spans="1:8" x14ac:dyDescent="0.25">
      <c r="A40" s="49" t="s">
        <v>103</v>
      </c>
      <c r="B40" s="83"/>
      <c r="C40" s="84"/>
      <c r="D40" s="85"/>
      <c r="E40" s="109"/>
      <c r="F40" s="55"/>
    </row>
    <row r="41" spans="1:8" x14ac:dyDescent="0.25">
      <c r="A41" s="50" t="s">
        <v>104</v>
      </c>
      <c r="B41" s="83">
        <v>150</v>
      </c>
      <c r="C41" s="84">
        <v>150</v>
      </c>
      <c r="D41" s="85"/>
      <c r="E41" s="109">
        <v>150</v>
      </c>
      <c r="F41" s="55"/>
      <c r="G41" s="89" t="s">
        <v>296</v>
      </c>
    </row>
    <row r="42" spans="1:8" x14ac:dyDescent="0.25">
      <c r="A42" s="50" t="s">
        <v>105</v>
      </c>
      <c r="B42" s="83">
        <v>240</v>
      </c>
      <c r="C42" s="84">
        <v>200</v>
      </c>
      <c r="D42" s="85">
        <v>40</v>
      </c>
      <c r="E42" s="109">
        <v>260</v>
      </c>
      <c r="F42" s="55"/>
      <c r="G42" s="89">
        <v>2028</v>
      </c>
      <c r="H42" s="90">
        <v>325</v>
      </c>
    </row>
    <row r="43" spans="1:8" x14ac:dyDescent="0.25">
      <c r="A43" s="50"/>
      <c r="B43" s="83"/>
      <c r="C43" s="84"/>
      <c r="D43" s="85"/>
      <c r="E43" s="109"/>
      <c r="F43" s="55"/>
      <c r="G43" s="89">
        <v>2029</v>
      </c>
      <c r="H43" s="136">
        <v>325</v>
      </c>
    </row>
    <row r="44" spans="1:8" x14ac:dyDescent="0.25">
      <c r="A44" s="49" t="s">
        <v>106</v>
      </c>
      <c r="B44" s="83"/>
      <c r="C44" s="84"/>
      <c r="D44" s="85"/>
      <c r="E44" s="109"/>
      <c r="F44" s="55"/>
      <c r="G44" s="89">
        <v>2030</v>
      </c>
      <c r="H44" s="90">
        <v>325</v>
      </c>
    </row>
    <row r="45" spans="1:8" x14ac:dyDescent="0.25">
      <c r="A45" s="50" t="s">
        <v>107</v>
      </c>
      <c r="B45" s="83">
        <v>934.91</v>
      </c>
      <c r="C45" s="84">
        <v>934.91</v>
      </c>
      <c r="D45" s="85"/>
      <c r="E45" s="109">
        <v>1200</v>
      </c>
      <c r="F45" s="55"/>
      <c r="G45" s="89">
        <v>2031</v>
      </c>
      <c r="H45" s="90">
        <v>325</v>
      </c>
    </row>
    <row r="46" spans="1:8" x14ac:dyDescent="0.25">
      <c r="A46" s="50" t="s">
        <v>108</v>
      </c>
      <c r="B46" s="83">
        <v>381.63</v>
      </c>
      <c r="C46" s="84">
        <v>381.63</v>
      </c>
      <c r="D46" s="85"/>
      <c r="E46" s="109">
        <v>420</v>
      </c>
      <c r="F46" s="55"/>
      <c r="G46" s="89">
        <v>2032</v>
      </c>
      <c r="H46" s="90">
        <v>325</v>
      </c>
    </row>
    <row r="47" spans="1:8" x14ac:dyDescent="0.25">
      <c r="A47" s="50" t="s">
        <v>109</v>
      </c>
      <c r="B47" s="83"/>
      <c r="C47" s="84"/>
      <c r="D47" s="85"/>
      <c r="E47" s="109">
        <v>500</v>
      </c>
      <c r="F47" s="55"/>
      <c r="G47" s="89">
        <v>2033</v>
      </c>
      <c r="H47" s="90">
        <v>825</v>
      </c>
    </row>
    <row r="48" spans="1:8" x14ac:dyDescent="0.25">
      <c r="A48" s="50" t="s">
        <v>110</v>
      </c>
      <c r="B48" s="83">
        <v>37</v>
      </c>
      <c r="C48" s="84">
        <v>37</v>
      </c>
      <c r="D48" s="85"/>
      <c r="E48" s="109">
        <v>150</v>
      </c>
      <c r="F48" s="55"/>
      <c r="G48" s="89">
        <v>2034</v>
      </c>
      <c r="H48" s="90">
        <v>175</v>
      </c>
    </row>
    <row r="49" spans="1:8" x14ac:dyDescent="0.25">
      <c r="A49" s="50" t="s">
        <v>111</v>
      </c>
      <c r="B49" s="83"/>
      <c r="C49" s="84"/>
      <c r="D49" s="85"/>
      <c r="E49" s="109"/>
      <c r="F49" s="55"/>
      <c r="G49" s="89">
        <v>2035</v>
      </c>
      <c r="H49" s="90">
        <v>325</v>
      </c>
    </row>
    <row r="50" spans="1:8" x14ac:dyDescent="0.25">
      <c r="A50" s="50" t="s">
        <v>112</v>
      </c>
      <c r="B50" s="83"/>
      <c r="C50" s="84"/>
      <c r="D50" s="85"/>
      <c r="E50" s="109">
        <v>140</v>
      </c>
      <c r="F50" s="55"/>
      <c r="G50" s="89">
        <v>2036</v>
      </c>
      <c r="H50" s="90">
        <v>325</v>
      </c>
    </row>
    <row r="51" spans="1:8" x14ac:dyDescent="0.25">
      <c r="A51" s="50" t="s">
        <v>113</v>
      </c>
      <c r="B51" s="83"/>
      <c r="C51" s="84"/>
      <c r="D51" s="85"/>
      <c r="E51" s="109"/>
      <c r="F51" s="55"/>
      <c r="G51" s="89">
        <v>2037</v>
      </c>
      <c r="H51" s="90">
        <v>144</v>
      </c>
    </row>
    <row r="52" spans="1:8" x14ac:dyDescent="0.25">
      <c r="E52" s="107"/>
      <c r="F52" s="55"/>
      <c r="G52" s="89">
        <v>2038</v>
      </c>
      <c r="H52" s="90">
        <v>38.24</v>
      </c>
    </row>
    <row r="53" spans="1:8" x14ac:dyDescent="0.25">
      <c r="A53" s="49" t="s">
        <v>114</v>
      </c>
      <c r="B53" s="83"/>
      <c r="C53" s="84"/>
      <c r="D53" s="85"/>
      <c r="E53" s="109"/>
      <c r="F53" s="55"/>
      <c r="G53" s="89">
        <v>2039</v>
      </c>
      <c r="H53" s="90">
        <v>114.77</v>
      </c>
    </row>
    <row r="54" spans="1:8" x14ac:dyDescent="0.25">
      <c r="A54" s="50" t="s">
        <v>152</v>
      </c>
      <c r="B54" s="83">
        <v>479.95</v>
      </c>
      <c r="C54" s="84">
        <v>425.01</v>
      </c>
      <c r="D54" s="85">
        <v>54.94</v>
      </c>
      <c r="E54" s="109">
        <v>450</v>
      </c>
      <c r="F54" s="55"/>
      <c r="G54" s="89">
        <v>2040</v>
      </c>
      <c r="H54" s="90">
        <v>90</v>
      </c>
    </row>
    <row r="55" spans="1:8" x14ac:dyDescent="0.25">
      <c r="A55" s="50" t="s">
        <v>115</v>
      </c>
      <c r="B55" s="83"/>
      <c r="C55" s="84"/>
      <c r="D55" s="85"/>
      <c r="E55" s="109">
        <v>7</v>
      </c>
      <c r="F55" s="55"/>
      <c r="G55" s="89">
        <v>2041</v>
      </c>
      <c r="H55" s="90">
        <v>25.8</v>
      </c>
    </row>
    <row r="56" spans="1:8" x14ac:dyDescent="0.25">
      <c r="A56" s="50" t="s">
        <v>116</v>
      </c>
      <c r="B56" s="83">
        <v>144</v>
      </c>
      <c r="C56" s="84">
        <v>144</v>
      </c>
      <c r="D56" s="85"/>
      <c r="E56" s="109">
        <v>150</v>
      </c>
      <c r="F56" s="55"/>
      <c r="G56" s="89">
        <v>2042</v>
      </c>
      <c r="H56" s="90">
        <v>25</v>
      </c>
    </row>
    <row r="57" spans="1:8" x14ac:dyDescent="0.25">
      <c r="A57" s="50" t="s">
        <v>117</v>
      </c>
      <c r="B57" s="83">
        <v>40</v>
      </c>
      <c r="C57" s="84">
        <v>40</v>
      </c>
      <c r="D57" s="85"/>
      <c r="E57" s="109">
        <v>50</v>
      </c>
      <c r="F57" s="55"/>
      <c r="G57" s="89">
        <v>2043</v>
      </c>
      <c r="H57" s="90">
        <v>96</v>
      </c>
    </row>
    <row r="58" spans="1:8" x14ac:dyDescent="0.25">
      <c r="A58" s="50"/>
      <c r="B58" s="83"/>
      <c r="C58" s="84"/>
      <c r="D58" s="85"/>
      <c r="E58" s="109"/>
      <c r="F58" s="55"/>
      <c r="G58" s="89">
        <v>2044</v>
      </c>
      <c r="H58" s="136">
        <v>1049.1500000000001</v>
      </c>
    </row>
    <row r="59" spans="1:8" x14ac:dyDescent="0.25">
      <c r="A59" s="49" t="s">
        <v>118</v>
      </c>
      <c r="B59" s="83"/>
      <c r="C59" s="84"/>
      <c r="D59" s="85"/>
      <c r="F59" s="55"/>
      <c r="G59" s="89">
        <v>2045</v>
      </c>
      <c r="H59" s="163">
        <v>14.39</v>
      </c>
    </row>
    <row r="60" spans="1:8" x14ac:dyDescent="0.25">
      <c r="A60" s="50" t="s">
        <v>119</v>
      </c>
      <c r="B60" s="83">
        <v>127.74</v>
      </c>
      <c r="C60" s="84">
        <v>127.74</v>
      </c>
      <c r="D60" s="85"/>
      <c r="E60" s="109">
        <v>120</v>
      </c>
      <c r="F60" s="55"/>
      <c r="G60" s="89">
        <v>2046</v>
      </c>
      <c r="H60" s="163">
        <v>250</v>
      </c>
    </row>
    <row r="61" spans="1:8" x14ac:dyDescent="0.25">
      <c r="A61" s="50" t="s">
        <v>120</v>
      </c>
      <c r="B61" s="83">
        <v>3325</v>
      </c>
      <c r="C61" s="84">
        <v>3325</v>
      </c>
      <c r="D61" s="85"/>
      <c r="E61" s="109">
        <v>3300</v>
      </c>
      <c r="F61" s="55"/>
      <c r="G61" s="123">
        <v>2047</v>
      </c>
      <c r="H61" s="104">
        <v>351.81</v>
      </c>
    </row>
    <row r="62" spans="1:8" x14ac:dyDescent="0.25">
      <c r="A62" s="50" t="s">
        <v>154</v>
      </c>
      <c r="B62" s="93">
        <v>9.65</v>
      </c>
      <c r="C62" s="93">
        <v>9.65</v>
      </c>
      <c r="D62" s="102"/>
      <c r="E62" s="109">
        <v>100</v>
      </c>
      <c r="F62" s="55"/>
      <c r="H62" s="92">
        <f>SUM(H42:H61)</f>
        <v>5474.1600000000008</v>
      </c>
    </row>
    <row r="63" spans="1:8" x14ac:dyDescent="0.25">
      <c r="A63" s="50"/>
      <c r="B63" s="83"/>
      <c r="C63" s="84"/>
      <c r="D63" s="85"/>
      <c r="E63" s="109"/>
      <c r="F63" s="55"/>
    </row>
    <row r="64" spans="1:8" x14ac:dyDescent="0.25">
      <c r="A64" s="49" t="s">
        <v>121</v>
      </c>
      <c r="B64" s="83"/>
      <c r="C64" s="84"/>
      <c r="D64" s="85"/>
      <c r="E64" s="109"/>
      <c r="F64" s="55"/>
    </row>
    <row r="65" spans="1:8" x14ac:dyDescent="0.25">
      <c r="A65" s="50" t="s">
        <v>122</v>
      </c>
      <c r="B65" s="83">
        <v>300</v>
      </c>
      <c r="C65" s="84">
        <v>300</v>
      </c>
      <c r="D65" s="85"/>
      <c r="E65" s="108">
        <v>350</v>
      </c>
      <c r="F65" s="55"/>
    </row>
    <row r="66" spans="1:8" x14ac:dyDescent="0.25">
      <c r="A66" s="50" t="s">
        <v>123</v>
      </c>
      <c r="B66" s="83">
        <v>150</v>
      </c>
      <c r="C66" s="84">
        <v>125</v>
      </c>
      <c r="D66" s="85">
        <v>25</v>
      </c>
      <c r="E66" s="108">
        <v>175</v>
      </c>
      <c r="F66" s="55"/>
    </row>
    <row r="67" spans="1:8" x14ac:dyDescent="0.25">
      <c r="A67" s="50" t="s">
        <v>124</v>
      </c>
      <c r="B67" s="83">
        <v>151.19999999999999</v>
      </c>
      <c r="C67" s="84">
        <v>126</v>
      </c>
      <c r="D67" s="85">
        <v>25.2</v>
      </c>
      <c r="E67" s="108">
        <v>180</v>
      </c>
      <c r="F67" s="55"/>
    </row>
    <row r="68" spans="1:8" x14ac:dyDescent="0.25">
      <c r="A68" s="50" t="s">
        <v>127</v>
      </c>
      <c r="B68" s="83">
        <v>143.9</v>
      </c>
      <c r="C68" s="84">
        <v>119.9</v>
      </c>
      <c r="D68" s="85">
        <v>24</v>
      </c>
      <c r="E68" s="108">
        <v>175</v>
      </c>
      <c r="F68" s="55"/>
    </row>
    <row r="69" spans="1:8" x14ac:dyDescent="0.25">
      <c r="A69" s="50" t="s">
        <v>125</v>
      </c>
      <c r="B69" s="83">
        <v>500</v>
      </c>
      <c r="C69" s="84">
        <v>500</v>
      </c>
      <c r="D69" s="85"/>
      <c r="E69" s="108">
        <v>500</v>
      </c>
      <c r="F69" s="55"/>
    </row>
    <row r="70" spans="1:8" x14ac:dyDescent="0.25">
      <c r="A70" s="50" t="s">
        <v>170</v>
      </c>
      <c r="B70" s="83">
        <v>1032</v>
      </c>
      <c r="C70" s="84">
        <v>860</v>
      </c>
      <c r="D70" s="85">
        <v>172</v>
      </c>
      <c r="E70" s="108"/>
      <c r="F70" s="55"/>
    </row>
    <row r="71" spans="1:8" x14ac:dyDescent="0.25">
      <c r="A71" s="50" t="s">
        <v>126</v>
      </c>
      <c r="B71" s="83">
        <v>156</v>
      </c>
      <c r="C71" s="84">
        <v>156</v>
      </c>
      <c r="D71" s="85"/>
      <c r="E71" s="108">
        <v>150</v>
      </c>
      <c r="F71" s="55"/>
    </row>
    <row r="72" spans="1:8" x14ac:dyDescent="0.25">
      <c r="E72" s="108"/>
      <c r="F72" s="55"/>
    </row>
    <row r="73" spans="1:8" x14ac:dyDescent="0.25">
      <c r="A73" s="49" t="s">
        <v>128</v>
      </c>
      <c r="B73" s="83"/>
      <c r="C73" s="84"/>
      <c r="D73" s="85"/>
      <c r="E73" s="109"/>
      <c r="F73" s="55"/>
    </row>
    <row r="74" spans="1:8" x14ac:dyDescent="0.25">
      <c r="A74" s="50" t="s">
        <v>129</v>
      </c>
      <c r="B74" s="83">
        <v>974.4</v>
      </c>
      <c r="C74" s="84">
        <v>812</v>
      </c>
      <c r="D74" s="85">
        <v>162.4</v>
      </c>
      <c r="E74" s="109">
        <v>500</v>
      </c>
      <c r="F74" s="55"/>
      <c r="G74" s="94"/>
      <c r="H74" s="95"/>
    </row>
    <row r="75" spans="1:8" x14ac:dyDescent="0.25">
      <c r="A75" s="50" t="s">
        <v>130</v>
      </c>
      <c r="B75" s="83"/>
      <c r="C75" s="84"/>
      <c r="D75" s="85"/>
      <c r="E75" s="109">
        <v>350</v>
      </c>
      <c r="F75" s="55"/>
      <c r="G75" s="94"/>
      <c r="H75" s="95"/>
    </row>
    <row r="76" spans="1:8" x14ac:dyDescent="0.25">
      <c r="A76" s="50" t="s">
        <v>131</v>
      </c>
      <c r="B76" s="83">
        <v>4500</v>
      </c>
      <c r="C76" s="84">
        <v>4500</v>
      </c>
      <c r="D76" s="85"/>
      <c r="E76" s="109">
        <v>4500</v>
      </c>
      <c r="F76" s="55"/>
      <c r="G76" s="94"/>
      <c r="H76" s="95"/>
    </row>
    <row r="77" spans="1:8" x14ac:dyDescent="0.25">
      <c r="A77" s="50" t="s">
        <v>155</v>
      </c>
      <c r="B77" s="83">
        <v>90</v>
      </c>
      <c r="C77" s="84">
        <v>90</v>
      </c>
      <c r="D77" s="85"/>
      <c r="E77" s="109">
        <v>100</v>
      </c>
      <c r="F77" s="55"/>
      <c r="G77" s="94"/>
      <c r="H77" s="95"/>
    </row>
    <row r="78" spans="1:8" x14ac:dyDescent="0.25">
      <c r="A78" s="50" t="s">
        <v>132</v>
      </c>
      <c r="B78" s="83">
        <v>349.72</v>
      </c>
      <c r="C78" s="84">
        <v>349.72</v>
      </c>
      <c r="D78" s="85"/>
      <c r="E78" s="109">
        <v>300</v>
      </c>
      <c r="F78" s="55"/>
      <c r="G78" s="94"/>
      <c r="H78" s="95"/>
    </row>
    <row r="79" spans="1:8" x14ac:dyDescent="0.25">
      <c r="A79" s="50" t="s">
        <v>133</v>
      </c>
      <c r="B79" s="83"/>
      <c r="C79" s="84"/>
      <c r="D79" s="85"/>
      <c r="E79" s="109">
        <v>500</v>
      </c>
      <c r="F79" s="55"/>
      <c r="G79" s="94"/>
      <c r="H79" s="95"/>
    </row>
    <row r="80" spans="1:8" x14ac:dyDescent="0.25">
      <c r="A80" s="50" t="s">
        <v>134</v>
      </c>
      <c r="B80" s="83"/>
      <c r="C80" s="84"/>
      <c r="D80" s="85"/>
      <c r="E80" s="109">
        <v>500</v>
      </c>
      <c r="F80" s="55"/>
      <c r="G80" s="94"/>
      <c r="H80" s="95"/>
    </row>
    <row r="81" spans="1:8" x14ac:dyDescent="0.25">
      <c r="A81" s="50" t="s">
        <v>135</v>
      </c>
      <c r="B81" s="83">
        <v>36</v>
      </c>
      <c r="C81" s="84">
        <v>36</v>
      </c>
      <c r="D81" s="85"/>
      <c r="E81" s="109">
        <v>500</v>
      </c>
      <c r="F81" s="55"/>
      <c r="G81" s="94"/>
      <c r="H81" s="95"/>
    </row>
    <row r="82" spans="1:8" x14ac:dyDescent="0.25">
      <c r="A82" s="50" t="s">
        <v>136</v>
      </c>
      <c r="B82" s="83"/>
      <c r="C82" s="84"/>
      <c r="D82" s="85"/>
      <c r="E82" s="109">
        <v>100</v>
      </c>
      <c r="F82" s="55"/>
      <c r="G82" s="94"/>
      <c r="H82" s="95"/>
    </row>
    <row r="83" spans="1:8" x14ac:dyDescent="0.25">
      <c r="A83" s="50"/>
      <c r="B83" s="83"/>
      <c r="C83" s="84"/>
      <c r="D83" s="85"/>
      <c r="E83" s="108"/>
      <c r="F83" s="55"/>
      <c r="G83" s="94"/>
      <c r="H83" s="95"/>
    </row>
    <row r="84" spans="1:8" x14ac:dyDescent="0.25">
      <c r="A84" s="49" t="s">
        <v>137</v>
      </c>
      <c r="B84" s="83"/>
      <c r="C84" s="84"/>
      <c r="D84" s="85"/>
      <c r="E84" s="109"/>
      <c r="F84" s="55"/>
      <c r="G84" s="94"/>
      <c r="H84" s="95"/>
    </row>
    <row r="85" spans="1:8" x14ac:dyDescent="0.25">
      <c r="A85" s="50" t="s">
        <v>138</v>
      </c>
      <c r="B85" s="83"/>
      <c r="C85" s="84"/>
      <c r="D85" s="85"/>
      <c r="E85" s="109">
        <v>300</v>
      </c>
      <c r="F85" s="55"/>
      <c r="G85" s="94"/>
      <c r="H85" s="95"/>
    </row>
    <row r="86" spans="1:8" x14ac:dyDescent="0.25">
      <c r="A86" s="50"/>
      <c r="B86" s="83"/>
      <c r="C86" s="84"/>
      <c r="D86" s="85"/>
      <c r="E86" s="109"/>
      <c r="F86" s="55"/>
      <c r="G86" s="94"/>
      <c r="H86" s="95"/>
    </row>
    <row r="87" spans="1:8" x14ac:dyDescent="0.25">
      <c r="A87" s="49" t="s">
        <v>139</v>
      </c>
      <c r="B87" s="83"/>
      <c r="C87" s="84"/>
      <c r="D87" s="85"/>
      <c r="E87" s="109"/>
      <c r="F87" s="55"/>
      <c r="G87" s="94"/>
      <c r="H87" s="95"/>
    </row>
    <row r="88" spans="1:8" x14ac:dyDescent="0.25">
      <c r="A88" s="50" t="s">
        <v>156</v>
      </c>
      <c r="B88" s="83"/>
      <c r="C88" s="84"/>
      <c r="D88" s="85"/>
      <c r="E88" s="109">
        <v>500</v>
      </c>
      <c r="F88" s="55"/>
      <c r="G88" s="94"/>
      <c r="H88" s="95"/>
    </row>
    <row r="89" spans="1:8" x14ac:dyDescent="0.25">
      <c r="A89" s="50" t="s">
        <v>182</v>
      </c>
      <c r="B89" s="83">
        <v>199.27</v>
      </c>
      <c r="C89" s="84">
        <v>199.27</v>
      </c>
      <c r="D89" s="85"/>
      <c r="E89" s="109"/>
      <c r="F89" s="55"/>
      <c r="G89" s="94"/>
      <c r="H89" s="95"/>
    </row>
    <row r="90" spans="1:8" x14ac:dyDescent="0.25">
      <c r="A90" s="50" t="s">
        <v>140</v>
      </c>
      <c r="B90" s="83"/>
      <c r="C90" s="84"/>
      <c r="D90" s="85"/>
      <c r="E90" s="109"/>
      <c r="F90" s="55"/>
      <c r="G90" s="94"/>
      <c r="H90" s="95"/>
    </row>
    <row r="91" spans="1:8" x14ac:dyDescent="0.25">
      <c r="A91" s="50" t="s">
        <v>157</v>
      </c>
      <c r="B91" s="83"/>
      <c r="C91" s="84"/>
      <c r="D91" s="85"/>
      <c r="E91" s="109">
        <v>100</v>
      </c>
      <c r="F91" s="55"/>
      <c r="G91" s="94"/>
      <c r="H91" s="95"/>
    </row>
    <row r="92" spans="1:8" x14ac:dyDescent="0.25">
      <c r="A92" s="50" t="s">
        <v>169</v>
      </c>
      <c r="B92" s="83">
        <v>5400</v>
      </c>
      <c r="C92" s="84">
        <v>5400</v>
      </c>
      <c r="D92" s="85"/>
      <c r="E92" s="109"/>
      <c r="F92" s="55"/>
      <c r="G92" s="94"/>
      <c r="H92" s="95"/>
    </row>
    <row r="93" spans="1:8" x14ac:dyDescent="0.25">
      <c r="A93" s="50" t="s">
        <v>201</v>
      </c>
      <c r="B93" s="83">
        <v>1376.98</v>
      </c>
      <c r="C93" s="84">
        <v>1299.53</v>
      </c>
      <c r="D93" s="85">
        <v>77.45</v>
      </c>
      <c r="E93" s="109"/>
      <c r="F93" s="55"/>
      <c r="G93" s="94"/>
      <c r="H93" s="95"/>
    </row>
    <row r="94" spans="1:8" x14ac:dyDescent="0.25">
      <c r="A94" s="50" t="s">
        <v>141</v>
      </c>
      <c r="B94" s="83">
        <v>84</v>
      </c>
      <c r="C94" s="84">
        <v>70</v>
      </c>
      <c r="D94" s="85">
        <v>14</v>
      </c>
      <c r="E94" s="109">
        <v>150</v>
      </c>
      <c r="F94" s="55"/>
      <c r="G94" s="94"/>
    </row>
    <row r="95" spans="1:8" x14ac:dyDescent="0.25">
      <c r="A95" s="50" t="s">
        <v>14</v>
      </c>
      <c r="B95" s="83"/>
      <c r="C95" s="84"/>
      <c r="D95" s="85"/>
      <c r="E95" s="109"/>
      <c r="F95" s="55"/>
      <c r="G95" s="94"/>
    </row>
    <row r="96" spans="1:8" x14ac:dyDescent="0.25">
      <c r="A96" s="50" t="s">
        <v>270</v>
      </c>
      <c r="B96" s="83">
        <v>1140.3900000000001</v>
      </c>
      <c r="C96" s="84">
        <v>1140.3900000000001</v>
      </c>
      <c r="D96" s="85"/>
      <c r="E96" s="109">
        <v>550</v>
      </c>
      <c r="F96" s="55"/>
      <c r="G96" s="94"/>
    </row>
    <row r="97" spans="1:8" x14ac:dyDescent="0.25">
      <c r="A97" s="50" t="s">
        <v>158</v>
      </c>
      <c r="B97" s="83"/>
      <c r="C97" s="84"/>
      <c r="D97" s="85"/>
      <c r="E97" s="109">
        <v>50</v>
      </c>
      <c r="F97" s="55"/>
      <c r="G97" s="94"/>
    </row>
    <row r="98" spans="1:8" x14ac:dyDescent="0.25">
      <c r="A98" s="50" t="s">
        <v>159</v>
      </c>
      <c r="B98" s="83"/>
      <c r="C98" s="84"/>
      <c r="D98" s="85"/>
      <c r="E98" s="109">
        <v>150</v>
      </c>
      <c r="F98" s="55"/>
      <c r="G98" s="94"/>
    </row>
    <row r="99" spans="1:8" x14ac:dyDescent="0.25">
      <c r="A99" s="50" t="s">
        <v>160</v>
      </c>
      <c r="B99" s="83"/>
      <c r="C99" s="84"/>
      <c r="D99" s="85"/>
      <c r="E99" s="109">
        <v>1000</v>
      </c>
      <c r="F99" s="55"/>
      <c r="G99" s="94"/>
    </row>
    <row r="100" spans="1:8" x14ac:dyDescent="0.25">
      <c r="A100" s="50" t="s">
        <v>142</v>
      </c>
      <c r="B100" s="83">
        <v>2530</v>
      </c>
      <c r="C100" s="84">
        <v>2450</v>
      </c>
      <c r="D100" s="85">
        <v>80</v>
      </c>
      <c r="E100" s="109"/>
      <c r="F100" s="55"/>
      <c r="G100" s="94"/>
    </row>
    <row r="101" spans="1:8" x14ac:dyDescent="0.25">
      <c r="A101" s="50" t="s">
        <v>183</v>
      </c>
      <c r="B101" s="83"/>
      <c r="C101" s="84"/>
      <c r="D101" s="85"/>
      <c r="E101" s="109">
        <v>250</v>
      </c>
      <c r="F101" s="55"/>
      <c r="G101" s="94"/>
    </row>
    <row r="102" spans="1:8" x14ac:dyDescent="0.25">
      <c r="A102" s="50" t="s">
        <v>143</v>
      </c>
      <c r="B102" s="83">
        <v>310.29000000000002</v>
      </c>
      <c r="C102" s="84">
        <v>310.29000000000002</v>
      </c>
      <c r="D102" s="85"/>
      <c r="E102" s="109"/>
      <c r="F102" s="55"/>
      <c r="G102" s="94"/>
    </row>
    <row r="103" spans="1:8" x14ac:dyDescent="0.25">
      <c r="A103" s="50" t="s">
        <v>255</v>
      </c>
      <c r="B103" s="83"/>
      <c r="C103" s="84"/>
      <c r="D103" s="85"/>
      <c r="E103" s="108">
        <v>100</v>
      </c>
      <c r="F103" s="55"/>
      <c r="G103" s="94"/>
    </row>
    <row r="104" spans="1:8" x14ac:dyDescent="0.25">
      <c r="A104" s="50" t="s">
        <v>144</v>
      </c>
      <c r="B104" s="83"/>
      <c r="C104" s="84"/>
      <c r="D104" s="85"/>
      <c r="E104" s="108">
        <v>100</v>
      </c>
      <c r="F104" s="55"/>
      <c r="G104" s="94"/>
    </row>
    <row r="105" spans="1:8" x14ac:dyDescent="0.25">
      <c r="A105" s="50" t="s">
        <v>145</v>
      </c>
      <c r="B105" s="102">
        <v>337.2</v>
      </c>
      <c r="C105" s="83">
        <v>337.2</v>
      </c>
      <c r="D105" s="85"/>
      <c r="E105" s="108"/>
      <c r="F105" s="55"/>
      <c r="G105" s="94"/>
    </row>
    <row r="106" spans="1:8" x14ac:dyDescent="0.25">
      <c r="A106" s="50" t="s">
        <v>146</v>
      </c>
      <c r="B106" s="102"/>
      <c r="C106" s="83"/>
      <c r="D106" s="85"/>
      <c r="E106" s="108"/>
      <c r="F106" s="55"/>
      <c r="G106" s="94"/>
    </row>
    <row r="107" spans="1:8" x14ac:dyDescent="0.25">
      <c r="A107" s="50"/>
      <c r="B107" s="83"/>
      <c r="C107" s="84"/>
      <c r="D107" s="85"/>
      <c r="E107" s="108"/>
      <c r="F107" s="55"/>
      <c r="G107" s="94"/>
    </row>
    <row r="108" spans="1:8" x14ac:dyDescent="0.25">
      <c r="A108" s="50"/>
      <c r="B108" s="83"/>
      <c r="C108" s="84"/>
      <c r="D108" s="85"/>
      <c r="E108" s="109"/>
      <c r="F108" s="55"/>
      <c r="G108" s="94"/>
    </row>
    <row r="109" spans="1:8" x14ac:dyDescent="0.25">
      <c r="A109" s="49" t="s">
        <v>147</v>
      </c>
      <c r="B109" s="83"/>
      <c r="C109" s="84"/>
      <c r="D109" s="85"/>
      <c r="E109" s="109"/>
      <c r="F109" s="55"/>
      <c r="G109" s="94"/>
    </row>
    <row r="110" spans="1:8" x14ac:dyDescent="0.25">
      <c r="A110" s="50" t="s">
        <v>148</v>
      </c>
      <c r="B110" s="83"/>
      <c r="C110" s="84"/>
      <c r="D110" s="85"/>
      <c r="E110" s="109"/>
      <c r="F110" s="55"/>
      <c r="G110" s="94"/>
      <c r="H110" s="107"/>
    </row>
    <row r="111" spans="1:8" x14ac:dyDescent="0.25">
      <c r="A111" s="50" t="s">
        <v>149</v>
      </c>
      <c r="B111" s="83"/>
      <c r="C111" s="84"/>
      <c r="D111" s="85"/>
      <c r="E111" s="109"/>
      <c r="F111" s="55"/>
      <c r="G111" s="94"/>
    </row>
    <row r="112" spans="1:8" x14ac:dyDescent="0.25">
      <c r="A112" s="50"/>
      <c r="B112" s="106">
        <f>SUM(B31:B110)</f>
        <v>35509.56</v>
      </c>
      <c r="C112" s="106">
        <f>SUM(C31:C110)</f>
        <v>34760.79</v>
      </c>
      <c r="D112" s="106">
        <f>SUM(D30:D109)</f>
        <v>748.77</v>
      </c>
      <c r="E112" s="110">
        <f>SUM(E31:E110)</f>
        <v>33617</v>
      </c>
      <c r="F112" s="55"/>
      <c r="G112" s="94"/>
    </row>
    <row r="113" spans="1:1" x14ac:dyDescent="0.25">
      <c r="A113" s="50" t="s">
        <v>150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60213-AFDA-4600-B972-2F0E0B24177A}">
  <dimension ref="A1:C46"/>
  <sheetViews>
    <sheetView topLeftCell="A20" workbookViewId="0">
      <selection activeCell="E34" sqref="E34"/>
    </sheetView>
  </sheetViews>
  <sheetFormatPr defaultRowHeight="15" x14ac:dyDescent="0.25"/>
  <cols>
    <col min="1" max="1" width="46.85546875" customWidth="1"/>
    <col min="2" max="2" width="12.140625" customWidth="1"/>
    <col min="3" max="3" width="17.28515625" customWidth="1"/>
  </cols>
  <sheetData>
    <row r="1" spans="1:3" x14ac:dyDescent="0.25">
      <c r="A1" s="1" t="s">
        <v>27</v>
      </c>
      <c r="B1" s="2"/>
    </row>
    <row r="2" spans="1:3" x14ac:dyDescent="0.25">
      <c r="A2" s="3">
        <v>44562</v>
      </c>
      <c r="B2" s="2"/>
    </row>
    <row r="3" spans="1:3" x14ac:dyDescent="0.25">
      <c r="A3" s="4" t="s">
        <v>0</v>
      </c>
      <c r="B3" s="42" t="s">
        <v>1</v>
      </c>
      <c r="C3" s="159" t="s">
        <v>2</v>
      </c>
    </row>
    <row r="4" spans="1:3" x14ac:dyDescent="0.25">
      <c r="A4" s="137"/>
      <c r="B4" s="158"/>
      <c r="C4" s="146" t="s">
        <v>4</v>
      </c>
    </row>
    <row r="5" spans="1:3" x14ac:dyDescent="0.25">
      <c r="A5" s="131"/>
      <c r="B5" s="42">
        <f>SUM(B4:B4)</f>
        <v>0</v>
      </c>
      <c r="C5" s="21"/>
    </row>
    <row r="6" spans="1:3" x14ac:dyDescent="0.25">
      <c r="A6" s="126"/>
      <c r="B6" s="113"/>
      <c r="C6" s="19"/>
    </row>
    <row r="7" spans="1:3" x14ac:dyDescent="0.25">
      <c r="A7" s="153" t="s">
        <v>3</v>
      </c>
      <c r="B7" s="42"/>
      <c r="C7" s="154"/>
    </row>
    <row r="8" spans="1:3" x14ac:dyDescent="0.25">
      <c r="A8" s="19" t="s">
        <v>303</v>
      </c>
      <c r="B8" s="129">
        <v>64.8</v>
      </c>
      <c r="C8" s="146" t="s">
        <v>4</v>
      </c>
    </row>
    <row r="9" spans="1:3" x14ac:dyDescent="0.25">
      <c r="A9" s="21" t="s">
        <v>305</v>
      </c>
      <c r="B9" s="141">
        <v>14.97</v>
      </c>
      <c r="C9" s="21" t="s">
        <v>4</v>
      </c>
    </row>
    <row r="10" spans="1:3" x14ac:dyDescent="0.25">
      <c r="A10" s="21" t="s">
        <v>304</v>
      </c>
      <c r="B10" s="141">
        <v>30.68</v>
      </c>
      <c r="C10" s="21" t="s">
        <v>174</v>
      </c>
    </row>
    <row r="11" spans="1:3" x14ac:dyDescent="0.25">
      <c r="A11" s="21" t="s">
        <v>5</v>
      </c>
      <c r="B11" s="141">
        <v>1010.43</v>
      </c>
      <c r="C11" s="21" t="s">
        <v>4</v>
      </c>
    </row>
    <row r="12" spans="1:3" x14ac:dyDescent="0.25">
      <c r="A12" s="21" t="s">
        <v>7</v>
      </c>
      <c r="B12" s="141">
        <v>21.3</v>
      </c>
      <c r="C12" s="21" t="s">
        <v>4</v>
      </c>
    </row>
    <row r="13" spans="1:3" x14ac:dyDescent="0.25">
      <c r="A13" s="21" t="s">
        <v>6</v>
      </c>
      <c r="B13" s="141">
        <v>20</v>
      </c>
      <c r="C13" s="21" t="s">
        <v>46</v>
      </c>
    </row>
    <row r="14" spans="1:3" x14ac:dyDescent="0.25">
      <c r="A14" s="21" t="s">
        <v>302</v>
      </c>
      <c r="B14" s="141">
        <v>14.39</v>
      </c>
      <c r="C14" s="9" t="s">
        <v>4</v>
      </c>
    </row>
    <row r="15" spans="1:3" x14ac:dyDescent="0.25">
      <c r="A15" s="21"/>
      <c r="B15" s="141"/>
      <c r="C15" s="9"/>
    </row>
    <row r="16" spans="1:3" x14ac:dyDescent="0.25">
      <c r="A16" s="21"/>
      <c r="B16" s="141"/>
      <c r="C16" s="9"/>
    </row>
    <row r="17" spans="1:3" ht="15.75" thickBot="1" x14ac:dyDescent="0.3">
      <c r="A17" s="9"/>
      <c r="B17" s="140">
        <f>SUM(B8:B16)</f>
        <v>1176.57</v>
      </c>
      <c r="C17" s="9"/>
    </row>
    <row r="18" spans="1:3" ht="15.75" thickBot="1" x14ac:dyDescent="0.3">
      <c r="A18" s="26" t="s">
        <v>301</v>
      </c>
      <c r="B18" s="119"/>
      <c r="C18" s="24"/>
    </row>
    <row r="19" spans="1:3" ht="15.75" thickBot="1" x14ac:dyDescent="0.3">
      <c r="A19" s="27" t="s">
        <v>9</v>
      </c>
      <c r="B19" s="166">
        <v>19916.23</v>
      </c>
      <c r="C19" s="24"/>
    </row>
    <row r="20" spans="1:3" ht="15.75" thickBot="1" x14ac:dyDescent="0.3">
      <c r="A20" s="29" t="s">
        <v>10</v>
      </c>
      <c r="B20" s="165">
        <v>2211.81</v>
      </c>
      <c r="C20" s="24"/>
    </row>
    <row r="21" spans="1:3" ht="15.75" thickBot="1" x14ac:dyDescent="0.3">
      <c r="A21" s="25" t="s">
        <v>11</v>
      </c>
      <c r="B21" s="164">
        <f>SUM(B19:B20)</f>
        <v>22128.04</v>
      </c>
      <c r="C21" s="24"/>
    </row>
    <row r="22" spans="1:3" ht="15.75" thickBot="1" x14ac:dyDescent="0.3">
      <c r="A22" s="46" t="s">
        <v>39</v>
      </c>
      <c r="B22" s="2"/>
      <c r="C22" s="24"/>
    </row>
    <row r="23" spans="1:3" ht="15.75" thickBot="1" x14ac:dyDescent="0.3">
      <c r="A23" s="47" t="s">
        <v>12</v>
      </c>
      <c r="B23" s="32">
        <v>78441.259999999995</v>
      </c>
      <c r="C23" s="24"/>
    </row>
    <row r="24" spans="1:3" ht="15.75" thickBot="1" x14ac:dyDescent="0.3">
      <c r="A24" s="31"/>
      <c r="B24" s="15"/>
      <c r="C24" s="33"/>
    </row>
    <row r="25" spans="1:3" x14ac:dyDescent="0.25">
      <c r="A25" s="160" t="s">
        <v>13</v>
      </c>
      <c r="B25" s="2"/>
      <c r="C25" s="33"/>
    </row>
    <row r="26" spans="1:3" x14ac:dyDescent="0.25">
      <c r="A26" s="19" t="s">
        <v>14</v>
      </c>
      <c r="B26" s="111">
        <v>645.85</v>
      </c>
      <c r="C26" s="33"/>
    </row>
    <row r="27" spans="1:3" x14ac:dyDescent="0.25">
      <c r="A27" s="9" t="s">
        <v>15</v>
      </c>
      <c r="B27" s="10">
        <v>12482.69</v>
      </c>
      <c r="C27" s="33"/>
    </row>
    <row r="28" spans="1:3" x14ac:dyDescent="0.25">
      <c r="A28" s="9" t="s">
        <v>16</v>
      </c>
      <c r="B28" s="10">
        <v>10265.98</v>
      </c>
      <c r="C28" s="33"/>
    </row>
    <row r="29" spans="1:3" x14ac:dyDescent="0.25">
      <c r="A29" s="11" t="s">
        <v>17</v>
      </c>
      <c r="B29" s="37">
        <v>1000</v>
      </c>
      <c r="C29" s="33"/>
    </row>
    <row r="30" spans="1:3" x14ac:dyDescent="0.25">
      <c r="A30" s="21" t="s">
        <v>18</v>
      </c>
      <c r="B30" s="39">
        <v>551.78</v>
      </c>
      <c r="C30" s="38"/>
    </row>
    <row r="31" spans="1:3" x14ac:dyDescent="0.25">
      <c r="A31" s="21" t="s">
        <v>19</v>
      </c>
      <c r="B31" s="39">
        <v>288.62</v>
      </c>
      <c r="C31" s="38"/>
    </row>
    <row r="32" spans="1:3" x14ac:dyDescent="0.25">
      <c r="A32" s="11" t="s">
        <v>20</v>
      </c>
      <c r="B32" s="40">
        <v>865.33</v>
      </c>
      <c r="C32" s="38"/>
    </row>
    <row r="33" spans="1:3" x14ac:dyDescent="0.25">
      <c r="A33" s="11" t="s">
        <v>21</v>
      </c>
      <c r="B33" s="40">
        <v>480</v>
      </c>
      <c r="C33" s="38"/>
    </row>
    <row r="34" spans="1:3" x14ac:dyDescent="0.25">
      <c r="A34" s="19" t="s">
        <v>23</v>
      </c>
      <c r="B34" s="39">
        <v>89.71</v>
      </c>
      <c r="C34" s="38"/>
    </row>
    <row r="35" spans="1:3" x14ac:dyDescent="0.25">
      <c r="A35" s="11" t="s">
        <v>291</v>
      </c>
      <c r="B35" s="40">
        <v>229.95</v>
      </c>
      <c r="C35" s="38"/>
    </row>
    <row r="36" spans="1:3" x14ac:dyDescent="0.25">
      <c r="A36" s="11" t="s">
        <v>187</v>
      </c>
      <c r="B36" s="40">
        <v>5400</v>
      </c>
      <c r="C36" s="38"/>
    </row>
    <row r="37" spans="1:3" x14ac:dyDescent="0.25">
      <c r="A37" s="41" t="s">
        <v>24</v>
      </c>
      <c r="B37" s="149">
        <v>18349.349999999999</v>
      </c>
      <c r="C37" s="38"/>
    </row>
    <row r="38" spans="1:3" x14ac:dyDescent="0.25">
      <c r="A38" s="112"/>
      <c r="B38" s="161"/>
      <c r="C38" s="38"/>
    </row>
    <row r="39" spans="1:3" x14ac:dyDescent="0.25">
      <c r="A39" s="1" t="s">
        <v>41</v>
      </c>
      <c r="B39" s="113"/>
    </row>
    <row r="40" spans="1:3" x14ac:dyDescent="0.25">
      <c r="A40" s="1" t="s">
        <v>306</v>
      </c>
    </row>
    <row r="41" spans="1:3" x14ac:dyDescent="0.25">
      <c r="A41" s="1"/>
    </row>
    <row r="42" spans="1:3" x14ac:dyDescent="0.25">
      <c r="A42" s="1"/>
    </row>
    <row r="43" spans="1:3" x14ac:dyDescent="0.25">
      <c r="A43" s="43" t="s">
        <v>176</v>
      </c>
    </row>
    <row r="44" spans="1:3" x14ac:dyDescent="0.25">
      <c r="A44" s="43" t="s">
        <v>260</v>
      </c>
    </row>
    <row r="45" spans="1:3" x14ac:dyDescent="0.25">
      <c r="A45" s="43" t="s">
        <v>177</v>
      </c>
    </row>
    <row r="46" spans="1:3" x14ac:dyDescent="0.25">
      <c r="A46" s="43" t="s">
        <v>231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776D-96E4-4FA4-BE34-DA9115A43FFC}">
  <dimension ref="A1:C47"/>
  <sheetViews>
    <sheetView workbookViewId="0">
      <selection activeCell="B5" sqref="B5"/>
    </sheetView>
  </sheetViews>
  <sheetFormatPr defaultRowHeight="15" x14ac:dyDescent="0.25"/>
  <cols>
    <col min="1" max="1" width="46" customWidth="1"/>
    <col min="2" max="2" width="12.5703125" customWidth="1"/>
    <col min="3" max="3" width="12.42578125" customWidth="1"/>
  </cols>
  <sheetData>
    <row r="1" spans="1:3" x14ac:dyDescent="0.25">
      <c r="A1" s="1" t="s">
        <v>27</v>
      </c>
      <c r="B1" s="2"/>
    </row>
    <row r="2" spans="1:3" ht="15.75" thickBot="1" x14ac:dyDescent="0.3">
      <c r="A2" s="3">
        <v>44317</v>
      </c>
      <c r="B2" s="2"/>
    </row>
    <row r="3" spans="1:3" x14ac:dyDescent="0.25">
      <c r="A3" s="4" t="s">
        <v>0</v>
      </c>
      <c r="B3" s="5" t="s">
        <v>1</v>
      </c>
      <c r="C3" s="6" t="s">
        <v>2</v>
      </c>
    </row>
    <row r="4" spans="1:3" x14ac:dyDescent="0.25">
      <c r="A4" s="7" t="s">
        <v>49</v>
      </c>
      <c r="B4" s="8">
        <v>600</v>
      </c>
      <c r="C4" s="7" t="s">
        <v>4</v>
      </c>
    </row>
    <row r="5" spans="1:3" ht="15.75" thickBot="1" x14ac:dyDescent="0.3">
      <c r="A5" s="12"/>
      <c r="B5" s="13">
        <f>SUM(B4:B4)</f>
        <v>600</v>
      </c>
      <c r="C5" s="7"/>
    </row>
    <row r="6" spans="1:3" ht="15.75" thickBot="1" x14ac:dyDescent="0.3">
      <c r="A6" s="14"/>
      <c r="B6" s="15"/>
    </row>
    <row r="7" spans="1:3" x14ac:dyDescent="0.25">
      <c r="A7" s="16" t="s">
        <v>3</v>
      </c>
      <c r="B7" s="17"/>
      <c r="C7" s="18"/>
    </row>
    <row r="8" spans="1:3" x14ac:dyDescent="0.25">
      <c r="A8" s="19" t="s">
        <v>45</v>
      </c>
      <c r="B8" s="20">
        <v>151.19999999999999</v>
      </c>
      <c r="C8" s="11" t="s">
        <v>46</v>
      </c>
    </row>
    <row r="9" spans="1:3" x14ac:dyDescent="0.25">
      <c r="A9" s="19" t="s">
        <v>47</v>
      </c>
      <c r="B9" s="20">
        <v>150</v>
      </c>
      <c r="C9" s="11" t="s">
        <v>46</v>
      </c>
    </row>
    <row r="10" spans="1:3" x14ac:dyDescent="0.25">
      <c r="A10" s="21" t="s">
        <v>48</v>
      </c>
      <c r="B10" s="22">
        <v>381.63</v>
      </c>
      <c r="C10" s="21" t="s">
        <v>46</v>
      </c>
    </row>
    <row r="11" spans="1:3" x14ac:dyDescent="0.25">
      <c r="A11" s="21" t="s">
        <v>5</v>
      </c>
      <c r="B11" s="22">
        <v>988.08</v>
      </c>
      <c r="C11" s="21" t="s">
        <v>46</v>
      </c>
    </row>
    <row r="12" spans="1:3" x14ac:dyDescent="0.25">
      <c r="A12" s="21" t="s">
        <v>7</v>
      </c>
      <c r="B12" s="22">
        <v>65.39</v>
      </c>
      <c r="C12" s="21" t="s">
        <v>46</v>
      </c>
    </row>
    <row r="13" spans="1:3" x14ac:dyDescent="0.25">
      <c r="A13" s="21" t="s">
        <v>6</v>
      </c>
      <c r="B13" s="22">
        <v>20</v>
      </c>
      <c r="C13" s="21" t="s">
        <v>46</v>
      </c>
    </row>
    <row r="14" spans="1:3" x14ac:dyDescent="0.25">
      <c r="A14" s="21" t="s">
        <v>50</v>
      </c>
      <c r="B14" s="22">
        <v>40</v>
      </c>
      <c r="C14" s="9" t="s">
        <v>46</v>
      </c>
    </row>
    <row r="15" spans="1:3" x14ac:dyDescent="0.25">
      <c r="A15" s="9" t="s">
        <v>52</v>
      </c>
      <c r="B15" s="22">
        <v>750</v>
      </c>
      <c r="C15" s="9" t="s">
        <v>46</v>
      </c>
    </row>
    <row r="16" spans="1:3" x14ac:dyDescent="0.25">
      <c r="A16" s="9"/>
      <c r="B16" s="22"/>
      <c r="C16" s="9"/>
    </row>
    <row r="17" spans="1:3" x14ac:dyDescent="0.25">
      <c r="A17" s="9"/>
      <c r="B17" s="22"/>
      <c r="C17" s="9"/>
    </row>
    <row r="18" spans="1:3" x14ac:dyDescent="0.25">
      <c r="A18" s="9"/>
      <c r="B18" s="22"/>
      <c r="C18" s="21"/>
    </row>
    <row r="19" spans="1:3" x14ac:dyDescent="0.25">
      <c r="A19" s="9"/>
      <c r="B19" s="22"/>
      <c r="C19" s="21"/>
    </row>
    <row r="20" spans="1:3" ht="15.75" thickBot="1" x14ac:dyDescent="0.3">
      <c r="A20" s="9"/>
      <c r="B20" s="23">
        <f>SUM(B8:B19)</f>
        <v>2546.3000000000002</v>
      </c>
      <c r="C20" s="11"/>
    </row>
    <row r="21" spans="1:3" ht="15.75" thickBot="1" x14ac:dyDescent="0.3">
      <c r="A21" s="25"/>
      <c r="C21" s="24"/>
    </row>
    <row r="22" spans="1:3" ht="15.75" thickBot="1" x14ac:dyDescent="0.3">
      <c r="A22" s="26" t="s">
        <v>8</v>
      </c>
      <c r="C22" s="24"/>
    </row>
    <row r="23" spans="1:3" ht="15.75" thickBot="1" x14ac:dyDescent="0.3">
      <c r="A23" s="27" t="s">
        <v>9</v>
      </c>
      <c r="B23" s="28">
        <v>12417.9</v>
      </c>
      <c r="C23" s="24"/>
    </row>
    <row r="24" spans="1:3" ht="15.75" thickBot="1" x14ac:dyDescent="0.3">
      <c r="A24" s="29" t="s">
        <v>10</v>
      </c>
      <c r="B24" s="28">
        <v>2211.63</v>
      </c>
      <c r="C24" s="24"/>
    </row>
    <row r="25" spans="1:3" ht="15.75" thickBot="1" x14ac:dyDescent="0.3">
      <c r="A25" s="25" t="s">
        <v>11</v>
      </c>
      <c r="B25" s="30">
        <f>SUM(B23:B24)</f>
        <v>14629.529999999999</v>
      </c>
      <c r="C25" s="24"/>
    </row>
    <row r="26" spans="1:3" ht="15.75" thickBot="1" x14ac:dyDescent="0.3">
      <c r="A26" s="31"/>
      <c r="C26" s="24"/>
    </row>
    <row r="27" spans="1:3" ht="15.75" thickBot="1" x14ac:dyDescent="0.3">
      <c r="A27" s="46" t="s">
        <v>39</v>
      </c>
      <c r="B27" s="2"/>
      <c r="C27" s="24"/>
    </row>
    <row r="28" spans="1:3" ht="15.75" thickBot="1" x14ac:dyDescent="0.3">
      <c r="A28" s="47" t="s">
        <v>12</v>
      </c>
      <c r="B28" s="32">
        <v>78441.259999999995</v>
      </c>
      <c r="C28" s="24"/>
    </row>
    <row r="29" spans="1:3" ht="15.75" thickBot="1" x14ac:dyDescent="0.3">
      <c r="A29" s="31"/>
      <c r="B29" s="15"/>
      <c r="C29" s="33"/>
    </row>
    <row r="30" spans="1:3" ht="15.75" thickBot="1" x14ac:dyDescent="0.3">
      <c r="A30" s="34" t="s">
        <v>13</v>
      </c>
      <c r="B30" s="2"/>
      <c r="C30" s="33"/>
    </row>
    <row r="31" spans="1:3" ht="15.75" thickBot="1" x14ac:dyDescent="0.3">
      <c r="A31" s="35" t="s">
        <v>14</v>
      </c>
      <c r="B31" s="36">
        <v>103.4</v>
      </c>
      <c r="C31" s="33"/>
    </row>
    <row r="32" spans="1:3" ht="15.75" thickBot="1" x14ac:dyDescent="0.3">
      <c r="A32" s="35" t="s">
        <v>15</v>
      </c>
      <c r="B32" s="10">
        <v>12482.69</v>
      </c>
      <c r="C32" s="33"/>
    </row>
    <row r="33" spans="1:3" x14ac:dyDescent="0.25">
      <c r="A33" s="19" t="s">
        <v>16</v>
      </c>
      <c r="B33" s="37">
        <v>10265.98</v>
      </c>
      <c r="C33" s="33"/>
    </row>
    <row r="34" spans="1:3" x14ac:dyDescent="0.25">
      <c r="A34" s="11" t="s">
        <v>17</v>
      </c>
      <c r="B34" s="39">
        <v>1000</v>
      </c>
      <c r="C34" s="38"/>
    </row>
    <row r="35" spans="1:3" x14ac:dyDescent="0.25">
      <c r="A35" s="21" t="s">
        <v>18</v>
      </c>
      <c r="B35" s="39">
        <v>551.78</v>
      </c>
      <c r="C35" s="38"/>
    </row>
    <row r="36" spans="1:3" x14ac:dyDescent="0.25">
      <c r="A36" s="21" t="s">
        <v>19</v>
      </c>
      <c r="B36" s="39">
        <v>288.62</v>
      </c>
      <c r="C36" s="38"/>
    </row>
    <row r="37" spans="1:3" x14ac:dyDescent="0.25">
      <c r="A37" s="11" t="s">
        <v>20</v>
      </c>
      <c r="B37" s="40">
        <v>865.33</v>
      </c>
      <c r="C37" s="38"/>
    </row>
    <row r="38" spans="1:3" x14ac:dyDescent="0.25">
      <c r="A38" s="11" t="s">
        <v>21</v>
      </c>
      <c r="B38" s="39">
        <v>0</v>
      </c>
      <c r="C38" s="38"/>
    </row>
    <row r="39" spans="1:3" x14ac:dyDescent="0.25">
      <c r="A39" s="11" t="s">
        <v>22</v>
      </c>
      <c r="B39" s="39">
        <v>1000</v>
      </c>
      <c r="C39" s="38"/>
    </row>
    <row r="40" spans="1:3" x14ac:dyDescent="0.25">
      <c r="A40" s="19" t="s">
        <v>23</v>
      </c>
      <c r="B40" s="39">
        <v>400</v>
      </c>
      <c r="C40" s="38"/>
    </row>
    <row r="41" spans="1:3" x14ac:dyDescent="0.25">
      <c r="A41" s="41" t="s">
        <v>24</v>
      </c>
      <c r="B41" s="42">
        <v>25020.34</v>
      </c>
    </row>
    <row r="42" spans="1:3" x14ac:dyDescent="0.25">
      <c r="A42" s="43" t="s">
        <v>25</v>
      </c>
    </row>
    <row r="43" spans="1:3" x14ac:dyDescent="0.25">
      <c r="A43" s="43" t="s">
        <v>26</v>
      </c>
      <c r="B43" s="15"/>
    </row>
    <row r="44" spans="1:3" x14ac:dyDescent="0.25">
      <c r="A44" s="43"/>
      <c r="B44" s="15"/>
    </row>
    <row r="45" spans="1:3" x14ac:dyDescent="0.25">
      <c r="A45" s="1" t="s">
        <v>53</v>
      </c>
    </row>
    <row r="46" spans="1:3" x14ac:dyDescent="0.25">
      <c r="A46" s="44" t="s">
        <v>51</v>
      </c>
      <c r="B46" s="1"/>
    </row>
    <row r="47" spans="1:3" x14ac:dyDescent="0.25">
      <c r="B47" s="4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E66C-7B13-4C1E-8EDC-611438DBB3DB}">
  <dimension ref="A1:H113"/>
  <sheetViews>
    <sheetView workbookViewId="0">
      <selection sqref="A1:H114"/>
    </sheetView>
  </sheetViews>
  <sheetFormatPr defaultRowHeight="15" x14ac:dyDescent="0.25"/>
  <cols>
    <col min="1" max="1" width="25.140625" customWidth="1"/>
    <col min="2" max="2" width="11.5703125" customWidth="1"/>
    <col min="3" max="3" width="11.28515625" customWidth="1"/>
    <col min="4" max="4" width="7.42578125" customWidth="1"/>
    <col min="5" max="5" width="10.28515625" customWidth="1"/>
    <col min="6" max="6" width="1.28515625" customWidth="1"/>
    <col min="8" max="8" width="11.140625" customWidth="1"/>
  </cols>
  <sheetData>
    <row r="1" spans="1:8" ht="15.75" thickBot="1" x14ac:dyDescent="0.3">
      <c r="A1" s="48" t="s">
        <v>307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308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>
        <v>540</v>
      </c>
      <c r="C4" s="58"/>
      <c r="D4" s="58"/>
      <c r="E4" s="109">
        <v>520</v>
      </c>
      <c r="F4" s="55"/>
      <c r="G4" s="59" t="s">
        <v>58</v>
      </c>
      <c r="H4" s="60">
        <v>14892.94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SUM(H40+H49)</f>
        <v>1860.8100000000002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13032.130000000001</v>
      </c>
    </row>
    <row r="8" spans="1:8" x14ac:dyDescent="0.25">
      <c r="A8" s="50" t="s">
        <v>64</v>
      </c>
      <c r="B8" s="58">
        <v>0.2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2211.83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264</v>
      </c>
      <c r="B12" s="58">
        <v>951</v>
      </c>
      <c r="C12" s="58"/>
      <c r="D12" s="58"/>
      <c r="E12" s="109"/>
      <c r="F12" s="55"/>
      <c r="G12" s="59" t="s">
        <v>70</v>
      </c>
      <c r="H12" s="60"/>
    </row>
    <row r="13" spans="1:8" x14ac:dyDescent="0.25">
      <c r="A13" s="50" t="s">
        <v>69</v>
      </c>
      <c r="B13" s="58"/>
      <c r="C13" s="58"/>
      <c r="D13" s="58"/>
      <c r="E13" s="109"/>
      <c r="F13" s="55"/>
      <c r="G13" s="68"/>
      <c r="H13" s="60"/>
    </row>
    <row r="14" spans="1:8" x14ac:dyDescent="0.25">
      <c r="A14" s="50" t="s">
        <v>71</v>
      </c>
      <c r="B14" s="58"/>
      <c r="C14" s="58"/>
      <c r="D14" s="58"/>
      <c r="E14" s="109"/>
      <c r="F14" s="55"/>
      <c r="G14" s="56"/>
      <c r="H14" s="60"/>
    </row>
    <row r="15" spans="1:8" x14ac:dyDescent="0.25">
      <c r="A15" s="50" t="s">
        <v>72</v>
      </c>
      <c r="B15" s="58">
        <v>1123.9100000000001</v>
      </c>
      <c r="C15" s="58"/>
      <c r="D15" s="58"/>
      <c r="E15" s="109">
        <v>1500</v>
      </c>
      <c r="F15" s="55"/>
      <c r="G15" s="69" t="s">
        <v>73</v>
      </c>
      <c r="H15" s="70">
        <f>SUM(H7+H9+H11)</f>
        <v>93685.22</v>
      </c>
    </row>
    <row r="16" spans="1:8" x14ac:dyDescent="0.25">
      <c r="A16" s="50" t="s">
        <v>74</v>
      </c>
      <c r="B16" s="58"/>
      <c r="C16" s="58"/>
      <c r="D16" s="58"/>
      <c r="E16" s="109"/>
      <c r="F16" s="55"/>
      <c r="G16" s="71"/>
      <c r="H16" s="71"/>
    </row>
    <row r="17" spans="1:8" x14ac:dyDescent="0.25">
      <c r="A17" s="50" t="s">
        <v>211</v>
      </c>
      <c r="B17" s="58">
        <v>632.5</v>
      </c>
      <c r="C17" s="58"/>
      <c r="D17" s="58"/>
      <c r="E17" s="109"/>
      <c r="F17" s="55"/>
      <c r="G17" s="72"/>
      <c r="H17" s="72"/>
    </row>
    <row r="18" spans="1:8" x14ac:dyDescent="0.25">
      <c r="A18" s="50" t="s">
        <v>76</v>
      </c>
      <c r="B18" s="58">
        <v>2050</v>
      </c>
      <c r="C18" s="58"/>
      <c r="D18" s="58"/>
      <c r="E18" s="109"/>
      <c r="F18" s="55"/>
      <c r="G18" s="74" t="s">
        <v>80</v>
      </c>
      <c r="H18" s="75">
        <v>90473.74</v>
      </c>
    </row>
    <row r="19" spans="1:8" x14ac:dyDescent="0.25">
      <c r="A19" s="50" t="s">
        <v>77</v>
      </c>
      <c r="B19" s="58"/>
      <c r="C19" s="58"/>
      <c r="D19" s="58"/>
      <c r="E19" s="109"/>
      <c r="F19" s="55"/>
      <c r="G19" s="76"/>
      <c r="H19" s="76"/>
    </row>
    <row r="20" spans="1:8" x14ac:dyDescent="0.25">
      <c r="A20" s="50" t="s">
        <v>78</v>
      </c>
      <c r="B20" s="58"/>
      <c r="C20" s="58"/>
      <c r="D20" s="58"/>
      <c r="E20" s="109">
        <v>720</v>
      </c>
      <c r="F20" s="55"/>
      <c r="G20" s="77" t="s">
        <v>83</v>
      </c>
      <c r="H20" s="77"/>
    </row>
    <row r="21" spans="1:8" x14ac:dyDescent="0.25">
      <c r="A21" s="73" t="s">
        <v>79</v>
      </c>
      <c r="B21" s="98">
        <f>SUM(B3:B19)</f>
        <v>5897.61</v>
      </c>
      <c r="C21" s="58"/>
      <c r="D21" s="58"/>
      <c r="E21" s="110">
        <f>SUM(E4:E20)</f>
        <v>3085</v>
      </c>
      <c r="F21" s="55"/>
      <c r="G21" s="77" t="s">
        <v>85</v>
      </c>
      <c r="H21" s="103">
        <f>SUM(B27)</f>
        <v>39897.61</v>
      </c>
    </row>
    <row r="22" spans="1:8" x14ac:dyDescent="0.25">
      <c r="A22" s="73" t="s">
        <v>81</v>
      </c>
      <c r="B22" s="58"/>
      <c r="C22" s="58"/>
      <c r="D22" s="58"/>
      <c r="E22" s="109"/>
      <c r="F22" s="55"/>
      <c r="G22" s="76" t="s">
        <v>87</v>
      </c>
      <c r="H22" s="78"/>
    </row>
    <row r="23" spans="1:8" x14ac:dyDescent="0.25">
      <c r="A23" s="50" t="s">
        <v>82</v>
      </c>
      <c r="B23" s="58">
        <v>17000</v>
      </c>
      <c r="C23" s="58"/>
      <c r="D23" s="58"/>
      <c r="E23" s="109"/>
      <c r="F23" s="55"/>
      <c r="G23" s="79"/>
      <c r="H23" s="82">
        <f>SUM(H21:H22)</f>
        <v>39897.61</v>
      </c>
    </row>
    <row r="24" spans="1:8" x14ac:dyDescent="0.25">
      <c r="A24" s="50" t="s">
        <v>84</v>
      </c>
      <c r="B24" s="58">
        <v>17000</v>
      </c>
      <c r="C24" s="58"/>
      <c r="D24" s="58"/>
      <c r="E24" s="109"/>
      <c r="F24" s="55"/>
      <c r="G24" s="80" t="s">
        <v>89</v>
      </c>
      <c r="H24" s="80"/>
    </row>
    <row r="25" spans="1:8" x14ac:dyDescent="0.25">
      <c r="A25" s="50" t="s">
        <v>86</v>
      </c>
      <c r="B25" s="58"/>
      <c r="C25" s="58"/>
      <c r="D25" s="58"/>
      <c r="E25" s="109"/>
      <c r="F25" s="55"/>
      <c r="G25" s="80" t="s">
        <v>90</v>
      </c>
      <c r="H25" s="81">
        <f>SUM(B112)</f>
        <v>36686.130000000005</v>
      </c>
    </row>
    <row r="26" spans="1:8" x14ac:dyDescent="0.25">
      <c r="A26" s="50" t="s">
        <v>88</v>
      </c>
      <c r="B26" s="58"/>
      <c r="C26" s="58"/>
      <c r="D26" s="58"/>
      <c r="E26" s="109"/>
      <c r="F26" s="55"/>
      <c r="G26" s="76" t="s">
        <v>87</v>
      </c>
      <c r="H26" s="78"/>
    </row>
    <row r="27" spans="1:8" x14ac:dyDescent="0.25">
      <c r="A27" s="73" t="s">
        <v>85</v>
      </c>
      <c r="B27" s="98">
        <f>SUM(B21:B25)</f>
        <v>39897.61</v>
      </c>
      <c r="C27" s="58"/>
      <c r="D27" s="58"/>
      <c r="E27" s="109"/>
      <c r="F27" s="55"/>
      <c r="G27" s="79"/>
      <c r="H27" s="82">
        <f>SUM(H25)-H26</f>
        <v>36686.130000000005</v>
      </c>
    </row>
    <row r="28" spans="1:8" x14ac:dyDescent="0.25">
      <c r="A28" s="50"/>
      <c r="B28" s="58"/>
      <c r="C28" s="58"/>
      <c r="D28" s="58"/>
      <c r="E28" s="109"/>
      <c r="F28" s="55"/>
    </row>
    <row r="29" spans="1:8" x14ac:dyDescent="0.25">
      <c r="A29" s="51" t="s">
        <v>91</v>
      </c>
      <c r="B29" s="58"/>
      <c r="C29" s="58"/>
      <c r="D29" s="58"/>
      <c r="E29" s="109"/>
      <c r="F29" s="55"/>
      <c r="G29" s="86" t="s">
        <v>94</v>
      </c>
      <c r="H29" s="87">
        <f>SUM(H18+H23-H27)</f>
        <v>93685.22</v>
      </c>
    </row>
    <row r="30" spans="1:8" x14ac:dyDescent="0.25">
      <c r="A30" s="49" t="s">
        <v>92</v>
      </c>
      <c r="B30" s="99"/>
      <c r="C30" s="100"/>
      <c r="D30" s="101"/>
      <c r="E30" s="108"/>
      <c r="F30" s="55"/>
      <c r="H30" s="88" t="s">
        <v>96</v>
      </c>
    </row>
    <row r="31" spans="1:8" x14ac:dyDescent="0.25">
      <c r="A31" s="50" t="s">
        <v>93</v>
      </c>
      <c r="B31" s="83">
        <v>248.27</v>
      </c>
      <c r="C31" s="84">
        <v>248.27</v>
      </c>
      <c r="D31" s="85"/>
      <c r="E31" s="109">
        <v>750</v>
      </c>
      <c r="F31" s="55"/>
    </row>
    <row r="32" spans="1:8" x14ac:dyDescent="0.25">
      <c r="A32" s="50" t="s">
        <v>95</v>
      </c>
      <c r="B32" s="83">
        <v>9992.35</v>
      </c>
      <c r="C32" s="84">
        <v>9992.35</v>
      </c>
      <c r="D32" s="85"/>
      <c r="E32" s="109">
        <v>12600</v>
      </c>
      <c r="F32" s="55"/>
    </row>
    <row r="33" spans="1:8" x14ac:dyDescent="0.25">
      <c r="A33" s="50" t="s">
        <v>97</v>
      </c>
      <c r="B33" s="83">
        <v>200</v>
      </c>
      <c r="C33" s="84">
        <v>200</v>
      </c>
      <c r="D33" s="85"/>
      <c r="E33" s="109">
        <v>240</v>
      </c>
      <c r="F33" s="55"/>
      <c r="G33" s="89" t="s">
        <v>153</v>
      </c>
    </row>
    <row r="34" spans="1:8" x14ac:dyDescent="0.25">
      <c r="A34" s="50" t="s">
        <v>98</v>
      </c>
      <c r="B34" s="83">
        <v>202.8</v>
      </c>
      <c r="C34" s="84">
        <v>169</v>
      </c>
      <c r="D34" s="85">
        <v>33.799999999999997</v>
      </c>
      <c r="E34" s="109">
        <v>150</v>
      </c>
      <c r="F34" s="55"/>
      <c r="G34" s="89">
        <v>2024</v>
      </c>
      <c r="H34" s="90">
        <v>25</v>
      </c>
    </row>
    <row r="35" spans="1:8" x14ac:dyDescent="0.25">
      <c r="A35" s="50"/>
      <c r="B35" s="83"/>
      <c r="C35" s="84"/>
      <c r="D35" s="85"/>
      <c r="E35" s="109"/>
      <c r="F35" s="55"/>
      <c r="G35" s="89">
        <v>2029</v>
      </c>
      <c r="H35" s="90">
        <v>325</v>
      </c>
    </row>
    <row r="36" spans="1:8" x14ac:dyDescent="0.25">
      <c r="A36" s="49" t="s">
        <v>99</v>
      </c>
      <c r="B36" s="83"/>
      <c r="C36" s="84"/>
      <c r="D36" s="85"/>
      <c r="E36" s="109"/>
      <c r="F36" s="55"/>
      <c r="G36" s="89">
        <v>2034</v>
      </c>
      <c r="H36" s="90">
        <v>175</v>
      </c>
    </row>
    <row r="37" spans="1:8" x14ac:dyDescent="0.25">
      <c r="A37" s="50" t="s">
        <v>101</v>
      </c>
      <c r="B37" s="83"/>
      <c r="C37" s="84"/>
      <c r="D37" s="85"/>
      <c r="E37" s="109">
        <v>450</v>
      </c>
      <c r="F37" s="55"/>
      <c r="G37" s="89">
        <v>2038</v>
      </c>
      <c r="H37" s="90">
        <v>38.24</v>
      </c>
    </row>
    <row r="38" spans="1:8" x14ac:dyDescent="0.25">
      <c r="A38" s="50" t="s">
        <v>102</v>
      </c>
      <c r="B38" s="83">
        <v>286.64</v>
      </c>
      <c r="C38" s="84">
        <v>246.66</v>
      </c>
      <c r="D38" s="85">
        <v>39.979999999999997</v>
      </c>
      <c r="E38" s="109">
        <v>300</v>
      </c>
      <c r="F38" s="55"/>
      <c r="G38" s="89">
        <v>2042</v>
      </c>
      <c r="H38" s="90">
        <v>25</v>
      </c>
    </row>
    <row r="39" spans="1:8" x14ac:dyDescent="0.25">
      <c r="A39" s="50"/>
      <c r="B39" s="83"/>
      <c r="C39" s="84"/>
      <c r="D39" s="85"/>
      <c r="E39" s="109"/>
      <c r="F39" s="55"/>
      <c r="G39" s="89">
        <v>2043</v>
      </c>
      <c r="H39" s="90">
        <v>96</v>
      </c>
    </row>
    <row r="40" spans="1:8" x14ac:dyDescent="0.25">
      <c r="A40" s="49" t="s">
        <v>103</v>
      </c>
      <c r="B40" s="83"/>
      <c r="C40" s="84"/>
      <c r="D40" s="85"/>
      <c r="E40" s="109"/>
      <c r="F40" s="55"/>
      <c r="H40" s="92">
        <f>SUM(H34:H39)</f>
        <v>684.24</v>
      </c>
    </row>
    <row r="41" spans="1:8" x14ac:dyDescent="0.25">
      <c r="A41" s="50" t="s">
        <v>104</v>
      </c>
      <c r="B41" s="83">
        <v>150</v>
      </c>
      <c r="C41" s="84">
        <v>150</v>
      </c>
      <c r="D41" s="85"/>
      <c r="E41" s="109">
        <v>150</v>
      </c>
      <c r="F41" s="55"/>
    </row>
    <row r="42" spans="1:8" x14ac:dyDescent="0.25">
      <c r="A42" s="50" t="s">
        <v>105</v>
      </c>
      <c r="B42" s="83">
        <v>240</v>
      </c>
      <c r="C42" s="84">
        <v>200</v>
      </c>
      <c r="D42" s="85">
        <v>40</v>
      </c>
      <c r="E42" s="109">
        <v>260</v>
      </c>
      <c r="F42" s="55"/>
      <c r="G42" s="89"/>
      <c r="H42" s="90"/>
    </row>
    <row r="43" spans="1:8" x14ac:dyDescent="0.25">
      <c r="A43" s="50"/>
      <c r="B43" s="83"/>
      <c r="C43" s="84"/>
      <c r="D43" s="85"/>
      <c r="E43" s="109"/>
      <c r="F43" s="55"/>
      <c r="G43" s="89" t="s">
        <v>296</v>
      </c>
      <c r="H43" s="136"/>
    </row>
    <row r="44" spans="1:8" x14ac:dyDescent="0.25">
      <c r="A44" s="49" t="s">
        <v>106</v>
      </c>
      <c r="B44" s="83"/>
      <c r="C44" s="84"/>
      <c r="D44" s="85"/>
      <c r="E44" s="109"/>
      <c r="F44" s="55"/>
      <c r="G44" s="89">
        <v>2048</v>
      </c>
      <c r="H44" s="90">
        <v>64.8</v>
      </c>
    </row>
    <row r="45" spans="1:8" x14ac:dyDescent="0.25">
      <c r="A45" s="50" t="s">
        <v>107</v>
      </c>
      <c r="B45" s="83">
        <v>934.91</v>
      </c>
      <c r="C45" s="84">
        <v>934.91</v>
      </c>
      <c r="D45" s="85"/>
      <c r="E45" s="109">
        <v>1200</v>
      </c>
      <c r="F45" s="55"/>
      <c r="G45" s="89">
        <v>2049</v>
      </c>
      <c r="H45" s="90">
        <v>14.97</v>
      </c>
    </row>
    <row r="46" spans="1:8" x14ac:dyDescent="0.25">
      <c r="A46" s="50" t="s">
        <v>108</v>
      </c>
      <c r="B46" s="83">
        <v>381.63</v>
      </c>
      <c r="C46" s="84">
        <v>381.63</v>
      </c>
      <c r="D46" s="85"/>
      <c r="E46" s="109">
        <v>420</v>
      </c>
      <c r="F46" s="55"/>
      <c r="G46" s="89">
        <v>2050</v>
      </c>
      <c r="H46" s="90">
        <v>30.68</v>
      </c>
    </row>
    <row r="47" spans="1:8" x14ac:dyDescent="0.25">
      <c r="A47" s="50" t="s">
        <v>109</v>
      </c>
      <c r="B47" s="83"/>
      <c r="C47" s="84"/>
      <c r="D47" s="85"/>
      <c r="E47" s="109">
        <v>500</v>
      </c>
      <c r="F47" s="55"/>
      <c r="G47" s="89">
        <v>2051</v>
      </c>
      <c r="H47" s="90">
        <v>1051.73</v>
      </c>
    </row>
    <row r="48" spans="1:8" x14ac:dyDescent="0.25">
      <c r="A48" s="50" t="s">
        <v>110</v>
      </c>
      <c r="B48" s="83">
        <v>37</v>
      </c>
      <c r="C48" s="84">
        <v>37</v>
      </c>
      <c r="D48" s="85"/>
      <c r="E48" s="109">
        <v>150</v>
      </c>
      <c r="F48" s="55"/>
      <c r="G48" s="89">
        <v>2052</v>
      </c>
      <c r="H48" s="90">
        <v>14.39</v>
      </c>
    </row>
    <row r="49" spans="1:8" x14ac:dyDescent="0.25">
      <c r="A49" s="50" t="s">
        <v>111</v>
      </c>
      <c r="B49" s="83"/>
      <c r="C49" s="84"/>
      <c r="D49" s="85"/>
      <c r="E49" s="109"/>
      <c r="F49" s="55"/>
      <c r="G49" s="89"/>
      <c r="H49" s="152">
        <f>SUM(H44:H48)</f>
        <v>1176.5700000000002</v>
      </c>
    </row>
    <row r="50" spans="1:8" x14ac:dyDescent="0.25">
      <c r="A50" s="50" t="s">
        <v>112</v>
      </c>
      <c r="B50" s="83"/>
      <c r="C50" s="84"/>
      <c r="D50" s="85"/>
      <c r="E50" s="109">
        <v>140</v>
      </c>
      <c r="F50" s="55"/>
      <c r="G50" s="89"/>
      <c r="H50" s="90"/>
    </row>
    <row r="51" spans="1:8" x14ac:dyDescent="0.25">
      <c r="A51" s="50" t="s">
        <v>113</v>
      </c>
      <c r="B51" s="83"/>
      <c r="C51" s="84"/>
      <c r="D51" s="85"/>
      <c r="E51" s="109"/>
      <c r="F51" s="55"/>
      <c r="G51" s="89"/>
      <c r="H51" s="90"/>
    </row>
    <row r="52" spans="1:8" x14ac:dyDescent="0.25">
      <c r="E52" s="107"/>
      <c r="F52" s="55"/>
      <c r="G52" s="89"/>
      <c r="H52" s="90"/>
    </row>
    <row r="53" spans="1:8" x14ac:dyDescent="0.25">
      <c r="A53" s="49" t="s">
        <v>114</v>
      </c>
      <c r="B53" s="83"/>
      <c r="C53" s="84"/>
      <c r="D53" s="85"/>
      <c r="E53" s="109"/>
      <c r="F53" s="55"/>
      <c r="G53" s="89"/>
      <c r="H53" s="90"/>
    </row>
    <row r="54" spans="1:8" x14ac:dyDescent="0.25">
      <c r="A54" s="50" t="s">
        <v>152</v>
      </c>
      <c r="B54" s="83">
        <v>479.95</v>
      </c>
      <c r="C54" s="84">
        <v>425.01</v>
      </c>
      <c r="D54" s="85">
        <v>54.94</v>
      </c>
      <c r="E54" s="109">
        <v>450</v>
      </c>
      <c r="F54" s="55"/>
      <c r="G54" s="89"/>
      <c r="H54" s="90"/>
    </row>
    <row r="55" spans="1:8" x14ac:dyDescent="0.25">
      <c r="A55" s="50" t="s">
        <v>115</v>
      </c>
      <c r="B55" s="83"/>
      <c r="C55" s="84"/>
      <c r="D55" s="85"/>
      <c r="E55" s="109">
        <v>7</v>
      </c>
      <c r="F55" s="55"/>
      <c r="G55" s="89"/>
      <c r="H55" s="90"/>
    </row>
    <row r="56" spans="1:8" x14ac:dyDescent="0.25">
      <c r="A56" s="50" t="s">
        <v>116</v>
      </c>
      <c r="B56" s="83">
        <v>144</v>
      </c>
      <c r="C56" s="84">
        <v>144</v>
      </c>
      <c r="D56" s="85"/>
      <c r="E56" s="109">
        <v>150</v>
      </c>
      <c r="F56" s="55"/>
    </row>
    <row r="57" spans="1:8" x14ac:dyDescent="0.25">
      <c r="A57" s="50" t="s">
        <v>117</v>
      </c>
      <c r="B57" s="83">
        <v>40</v>
      </c>
      <c r="C57" s="84">
        <v>40</v>
      </c>
      <c r="D57" s="85"/>
      <c r="E57" s="109">
        <v>50</v>
      </c>
      <c r="F57" s="55"/>
    </row>
    <row r="58" spans="1:8" x14ac:dyDescent="0.25">
      <c r="A58" s="50"/>
      <c r="B58" s="83"/>
      <c r="C58" s="84"/>
      <c r="D58" s="85"/>
      <c r="E58" s="109"/>
      <c r="F58" s="55"/>
      <c r="G58" s="89"/>
      <c r="H58" s="136"/>
    </row>
    <row r="59" spans="1:8" x14ac:dyDescent="0.25">
      <c r="A59" s="49" t="s">
        <v>118</v>
      </c>
      <c r="B59" s="83"/>
      <c r="C59" s="84"/>
      <c r="D59" s="85"/>
      <c r="F59" s="55"/>
      <c r="G59" s="89"/>
      <c r="H59" s="163"/>
    </row>
    <row r="60" spans="1:8" x14ac:dyDescent="0.25">
      <c r="A60" s="50" t="s">
        <v>119</v>
      </c>
      <c r="B60" s="83">
        <v>127.74</v>
      </c>
      <c r="C60" s="84">
        <v>127.74</v>
      </c>
      <c r="D60" s="85"/>
      <c r="E60" s="109">
        <v>120</v>
      </c>
      <c r="F60" s="55"/>
      <c r="G60" s="89"/>
      <c r="H60" s="163"/>
    </row>
    <row r="61" spans="1:8" x14ac:dyDescent="0.25">
      <c r="A61" s="50" t="s">
        <v>120</v>
      </c>
      <c r="B61" s="83">
        <v>3325</v>
      </c>
      <c r="C61" s="84">
        <v>3325</v>
      </c>
      <c r="D61" s="85"/>
      <c r="E61" s="109">
        <v>3300</v>
      </c>
      <c r="F61" s="55"/>
      <c r="G61" s="123"/>
      <c r="H61" s="104"/>
    </row>
    <row r="62" spans="1:8" x14ac:dyDescent="0.25">
      <c r="A62" s="50" t="s">
        <v>154</v>
      </c>
      <c r="B62" s="93">
        <v>24.62</v>
      </c>
      <c r="C62" s="167">
        <v>24.62</v>
      </c>
      <c r="D62" s="102"/>
      <c r="E62" s="109">
        <v>100</v>
      </c>
      <c r="F62" s="55"/>
      <c r="H62" s="134"/>
    </row>
    <row r="63" spans="1:8" x14ac:dyDescent="0.25">
      <c r="A63" s="50"/>
      <c r="B63" s="83"/>
      <c r="C63" s="84"/>
      <c r="D63" s="85"/>
      <c r="E63" s="109"/>
      <c r="F63" s="55"/>
    </row>
    <row r="64" spans="1:8" x14ac:dyDescent="0.25">
      <c r="A64" s="49" t="s">
        <v>121</v>
      </c>
      <c r="B64" s="83"/>
      <c r="C64" s="84"/>
      <c r="D64" s="85"/>
      <c r="E64" s="109"/>
      <c r="F64" s="55"/>
    </row>
    <row r="65" spans="1:8" x14ac:dyDescent="0.25">
      <c r="A65" s="50" t="s">
        <v>122</v>
      </c>
      <c r="B65" s="83">
        <v>300</v>
      </c>
      <c r="C65" s="84">
        <v>300</v>
      </c>
      <c r="D65" s="85"/>
      <c r="E65" s="108">
        <v>350</v>
      </c>
      <c r="F65" s="55"/>
    </row>
    <row r="66" spans="1:8" x14ac:dyDescent="0.25">
      <c r="A66" s="50" t="s">
        <v>123</v>
      </c>
      <c r="B66" s="83">
        <v>150</v>
      </c>
      <c r="C66" s="84">
        <v>125</v>
      </c>
      <c r="D66" s="85">
        <v>25</v>
      </c>
      <c r="E66" s="108">
        <v>175</v>
      </c>
      <c r="F66" s="55"/>
    </row>
    <row r="67" spans="1:8" x14ac:dyDescent="0.25">
      <c r="A67" s="50" t="s">
        <v>124</v>
      </c>
      <c r="B67" s="83">
        <v>216</v>
      </c>
      <c r="C67" s="84">
        <v>180</v>
      </c>
      <c r="D67" s="85">
        <v>36</v>
      </c>
      <c r="E67" s="108">
        <v>180</v>
      </c>
      <c r="F67" s="55"/>
    </row>
    <row r="68" spans="1:8" x14ac:dyDescent="0.25">
      <c r="A68" s="50" t="s">
        <v>127</v>
      </c>
      <c r="B68" s="83">
        <v>158.29</v>
      </c>
      <c r="C68" s="84">
        <v>131.88999999999999</v>
      </c>
      <c r="D68" s="85">
        <v>26.4</v>
      </c>
      <c r="E68" s="108">
        <v>175</v>
      </c>
      <c r="F68" s="55"/>
    </row>
    <row r="69" spans="1:8" x14ac:dyDescent="0.25">
      <c r="A69" s="50" t="s">
        <v>125</v>
      </c>
      <c r="B69" s="83">
        <v>500</v>
      </c>
      <c r="C69" s="84">
        <v>500</v>
      </c>
      <c r="D69" s="85"/>
      <c r="E69" s="108">
        <v>500</v>
      </c>
      <c r="F69" s="55"/>
    </row>
    <row r="70" spans="1:8" x14ac:dyDescent="0.25">
      <c r="A70" s="50" t="s">
        <v>170</v>
      </c>
      <c r="B70" s="83">
        <v>1032</v>
      </c>
      <c r="C70" s="84">
        <v>860</v>
      </c>
      <c r="D70" s="85">
        <v>172</v>
      </c>
      <c r="E70" s="108"/>
      <c r="F70" s="55"/>
    </row>
    <row r="71" spans="1:8" x14ac:dyDescent="0.25">
      <c r="A71" s="50" t="s">
        <v>126</v>
      </c>
      <c r="B71" s="83">
        <v>156</v>
      </c>
      <c r="C71" s="84">
        <v>156</v>
      </c>
      <c r="D71" s="85"/>
      <c r="E71" s="108">
        <v>150</v>
      </c>
      <c r="F71" s="55"/>
    </row>
    <row r="72" spans="1:8" x14ac:dyDescent="0.25">
      <c r="E72" s="108"/>
      <c r="F72" s="55"/>
    </row>
    <row r="73" spans="1:8" x14ac:dyDescent="0.25">
      <c r="A73" s="49" t="s">
        <v>128</v>
      </c>
      <c r="B73" s="83"/>
      <c r="C73" s="84"/>
      <c r="D73" s="85"/>
      <c r="E73" s="109"/>
      <c r="F73" s="55"/>
    </row>
    <row r="74" spans="1:8" x14ac:dyDescent="0.25">
      <c r="A74" s="50" t="s">
        <v>129</v>
      </c>
      <c r="B74" s="83">
        <v>974.4</v>
      </c>
      <c r="C74" s="84">
        <v>812</v>
      </c>
      <c r="D74" s="85">
        <v>162.4</v>
      </c>
      <c r="E74" s="109">
        <v>500</v>
      </c>
      <c r="F74" s="55"/>
      <c r="G74" s="94"/>
      <c r="H74" s="95"/>
    </row>
    <row r="75" spans="1:8" x14ac:dyDescent="0.25">
      <c r="A75" s="50" t="s">
        <v>130</v>
      </c>
      <c r="B75" s="83"/>
      <c r="C75" s="84"/>
      <c r="D75" s="85"/>
      <c r="E75" s="109">
        <v>350</v>
      </c>
      <c r="F75" s="55"/>
      <c r="G75" s="94"/>
      <c r="H75" s="95"/>
    </row>
    <row r="76" spans="1:8" x14ac:dyDescent="0.25">
      <c r="A76" s="50" t="s">
        <v>131</v>
      </c>
      <c r="B76" s="83">
        <v>4500</v>
      </c>
      <c r="C76" s="84">
        <v>4500</v>
      </c>
      <c r="D76" s="85"/>
      <c r="E76" s="109">
        <v>4500</v>
      </c>
      <c r="F76" s="55"/>
      <c r="G76" s="94"/>
      <c r="H76" s="95"/>
    </row>
    <row r="77" spans="1:8" x14ac:dyDescent="0.25">
      <c r="A77" s="50" t="s">
        <v>155</v>
      </c>
      <c r="B77" s="83">
        <v>90</v>
      </c>
      <c r="C77" s="84">
        <v>90</v>
      </c>
      <c r="D77" s="85"/>
      <c r="E77" s="109">
        <v>100</v>
      </c>
      <c r="F77" s="55"/>
      <c r="G77" s="94"/>
      <c r="H77" s="95"/>
    </row>
    <row r="78" spans="1:8" x14ac:dyDescent="0.25">
      <c r="A78" s="50" t="s">
        <v>132</v>
      </c>
      <c r="B78" s="83">
        <v>349.72</v>
      </c>
      <c r="C78" s="84">
        <v>349.72</v>
      </c>
      <c r="D78" s="85"/>
      <c r="E78" s="109">
        <v>300</v>
      </c>
      <c r="F78" s="55"/>
      <c r="G78" s="94"/>
      <c r="H78" s="95"/>
    </row>
    <row r="79" spans="1:8" x14ac:dyDescent="0.25">
      <c r="A79" s="50" t="s">
        <v>133</v>
      </c>
      <c r="B79" s="83"/>
      <c r="C79" s="84"/>
      <c r="D79" s="85"/>
      <c r="E79" s="109">
        <v>500</v>
      </c>
      <c r="F79" s="55"/>
      <c r="G79" s="94"/>
      <c r="H79" s="95"/>
    </row>
    <row r="80" spans="1:8" x14ac:dyDescent="0.25">
      <c r="A80" s="50" t="s">
        <v>134</v>
      </c>
      <c r="B80" s="83"/>
      <c r="C80" s="84"/>
      <c r="D80" s="85"/>
      <c r="E80" s="109">
        <v>500</v>
      </c>
      <c r="F80" s="55"/>
      <c r="G80" s="94"/>
      <c r="H80" s="95"/>
    </row>
    <row r="81" spans="1:8" x14ac:dyDescent="0.25">
      <c r="A81" s="50" t="s">
        <v>135</v>
      </c>
      <c r="B81" s="83">
        <v>36</v>
      </c>
      <c r="C81" s="84">
        <v>36</v>
      </c>
      <c r="D81" s="85"/>
      <c r="E81" s="109">
        <v>500</v>
      </c>
      <c r="F81" s="55"/>
      <c r="G81" s="94"/>
      <c r="H81" s="95"/>
    </row>
    <row r="82" spans="1:8" x14ac:dyDescent="0.25">
      <c r="A82" s="50" t="s">
        <v>136</v>
      </c>
      <c r="B82" s="83"/>
      <c r="C82" s="84"/>
      <c r="D82" s="85"/>
      <c r="E82" s="109">
        <v>100</v>
      </c>
      <c r="F82" s="55"/>
      <c r="G82" s="94"/>
      <c r="H82" s="95"/>
    </row>
    <row r="83" spans="1:8" x14ac:dyDescent="0.25">
      <c r="A83" s="50"/>
      <c r="B83" s="83"/>
      <c r="C83" s="84"/>
      <c r="D83" s="85"/>
      <c r="E83" s="108"/>
      <c r="F83" s="55"/>
      <c r="G83" s="94"/>
      <c r="H83" s="95"/>
    </row>
    <row r="84" spans="1:8" x14ac:dyDescent="0.25">
      <c r="A84" s="49" t="s">
        <v>137</v>
      </c>
      <c r="B84" s="83"/>
      <c r="C84" s="84"/>
      <c r="D84" s="85"/>
      <c r="E84" s="109"/>
      <c r="F84" s="55"/>
      <c r="G84" s="94"/>
      <c r="H84" s="95"/>
    </row>
    <row r="85" spans="1:8" x14ac:dyDescent="0.25">
      <c r="A85" s="50" t="s">
        <v>138</v>
      </c>
      <c r="B85" s="83"/>
      <c r="C85" s="84"/>
      <c r="D85" s="85"/>
      <c r="E85" s="109">
        <v>300</v>
      </c>
      <c r="F85" s="55"/>
      <c r="G85" s="94"/>
      <c r="H85" s="95"/>
    </row>
    <row r="86" spans="1:8" x14ac:dyDescent="0.25">
      <c r="A86" s="50"/>
      <c r="B86" s="83"/>
      <c r="C86" s="84"/>
      <c r="D86" s="85"/>
      <c r="E86" s="109"/>
      <c r="F86" s="55"/>
      <c r="G86" s="94"/>
      <c r="H86" s="95"/>
    </row>
    <row r="87" spans="1:8" x14ac:dyDescent="0.25">
      <c r="A87" s="49" t="s">
        <v>139</v>
      </c>
      <c r="B87" s="83"/>
      <c r="C87" s="84"/>
      <c r="D87" s="85"/>
      <c r="E87" s="109"/>
      <c r="F87" s="55"/>
      <c r="G87" s="94"/>
      <c r="H87" s="95"/>
    </row>
    <row r="88" spans="1:8" x14ac:dyDescent="0.25">
      <c r="A88" s="50" t="s">
        <v>156</v>
      </c>
      <c r="B88" s="83"/>
      <c r="C88" s="84"/>
      <c r="D88" s="85"/>
      <c r="E88" s="109">
        <v>500</v>
      </c>
      <c r="F88" s="55"/>
      <c r="G88" s="94"/>
      <c r="H88" s="95"/>
    </row>
    <row r="89" spans="1:8" x14ac:dyDescent="0.25">
      <c r="A89" s="50" t="s">
        <v>182</v>
      </c>
      <c r="B89" s="83">
        <v>229.95</v>
      </c>
      <c r="C89" s="84">
        <v>229.95</v>
      </c>
      <c r="D89" s="85"/>
      <c r="E89" s="109"/>
      <c r="F89" s="55"/>
      <c r="G89" s="94"/>
      <c r="H89" s="95"/>
    </row>
    <row r="90" spans="1:8" x14ac:dyDescent="0.25">
      <c r="A90" s="50" t="s">
        <v>140</v>
      </c>
      <c r="B90" s="83"/>
      <c r="C90" s="84"/>
      <c r="D90" s="85"/>
      <c r="E90" s="109"/>
      <c r="F90" s="55"/>
      <c r="G90" s="94"/>
      <c r="H90" s="95"/>
    </row>
    <row r="91" spans="1:8" x14ac:dyDescent="0.25">
      <c r="A91" s="50" t="s">
        <v>157</v>
      </c>
      <c r="B91" s="83"/>
      <c r="C91" s="84"/>
      <c r="D91" s="85"/>
      <c r="E91" s="109">
        <v>100</v>
      </c>
      <c r="F91" s="55"/>
      <c r="G91" s="94"/>
      <c r="H91" s="95"/>
    </row>
    <row r="92" spans="1:8" x14ac:dyDescent="0.25">
      <c r="A92" s="50" t="s">
        <v>169</v>
      </c>
      <c r="B92" s="83">
        <v>5400</v>
      </c>
      <c r="C92" s="84">
        <v>5400</v>
      </c>
      <c r="D92" s="85"/>
      <c r="E92" s="109"/>
      <c r="F92" s="55"/>
      <c r="G92" s="94"/>
      <c r="H92" s="95"/>
    </row>
    <row r="93" spans="1:8" x14ac:dyDescent="0.25">
      <c r="A93" s="50" t="s">
        <v>201</v>
      </c>
      <c r="B93" s="83">
        <v>1376.98</v>
      </c>
      <c r="C93" s="84">
        <v>1299.53</v>
      </c>
      <c r="D93" s="85">
        <v>77.45</v>
      </c>
      <c r="E93" s="109"/>
      <c r="F93" s="55"/>
      <c r="G93" s="94"/>
      <c r="H93" s="95"/>
    </row>
    <row r="94" spans="1:8" x14ac:dyDescent="0.25">
      <c r="A94" s="50" t="s">
        <v>141</v>
      </c>
      <c r="B94" s="83">
        <v>84</v>
      </c>
      <c r="C94" s="84">
        <v>70</v>
      </c>
      <c r="D94" s="85">
        <v>14</v>
      </c>
      <c r="E94" s="109">
        <v>150</v>
      </c>
      <c r="F94" s="55"/>
      <c r="G94" s="94"/>
    </row>
    <row r="95" spans="1:8" x14ac:dyDescent="0.25">
      <c r="A95" s="50" t="s">
        <v>14</v>
      </c>
      <c r="B95" s="83"/>
      <c r="C95" s="84"/>
      <c r="D95" s="85"/>
      <c r="E95" s="109"/>
      <c r="F95" s="55"/>
      <c r="G95" s="94"/>
    </row>
    <row r="96" spans="1:8" x14ac:dyDescent="0.25">
      <c r="A96" s="50" t="s">
        <v>270</v>
      </c>
      <c r="B96" s="83">
        <v>1140.3900000000001</v>
      </c>
      <c r="C96" s="84">
        <v>1140.3900000000001</v>
      </c>
      <c r="D96" s="85"/>
      <c r="E96" s="109">
        <v>550</v>
      </c>
      <c r="F96" s="55"/>
      <c r="G96" s="94"/>
    </row>
    <row r="97" spans="1:8" x14ac:dyDescent="0.25">
      <c r="A97" s="50" t="s">
        <v>158</v>
      </c>
      <c r="B97" s="83"/>
      <c r="C97" s="84"/>
      <c r="D97" s="85"/>
      <c r="E97" s="109">
        <v>50</v>
      </c>
      <c r="F97" s="55"/>
      <c r="G97" s="94"/>
    </row>
    <row r="98" spans="1:8" x14ac:dyDescent="0.25">
      <c r="A98" s="50" t="s">
        <v>159</v>
      </c>
      <c r="B98" s="83"/>
      <c r="C98" s="84"/>
      <c r="D98" s="85"/>
      <c r="E98" s="109">
        <v>150</v>
      </c>
      <c r="F98" s="55"/>
      <c r="G98" s="94"/>
    </row>
    <row r="99" spans="1:8" x14ac:dyDescent="0.25">
      <c r="A99" s="50" t="s">
        <v>160</v>
      </c>
      <c r="B99" s="83"/>
      <c r="C99" s="84"/>
      <c r="D99" s="85"/>
      <c r="E99" s="109">
        <v>1000</v>
      </c>
      <c r="F99" s="55"/>
      <c r="G99" s="94"/>
    </row>
    <row r="100" spans="1:8" x14ac:dyDescent="0.25">
      <c r="A100" s="50" t="s">
        <v>142</v>
      </c>
      <c r="B100" s="83">
        <v>2530</v>
      </c>
      <c r="C100" s="84">
        <v>2450</v>
      </c>
      <c r="D100" s="85">
        <v>80</v>
      </c>
      <c r="E100" s="109"/>
      <c r="F100" s="55"/>
      <c r="G100" s="94"/>
    </row>
    <row r="101" spans="1:8" x14ac:dyDescent="0.25">
      <c r="A101" s="50" t="s">
        <v>183</v>
      </c>
      <c r="B101" s="83"/>
      <c r="C101" s="84"/>
      <c r="D101" s="85"/>
      <c r="E101" s="109">
        <v>250</v>
      </c>
      <c r="F101" s="55"/>
      <c r="G101" s="94"/>
    </row>
    <row r="102" spans="1:8" x14ac:dyDescent="0.25">
      <c r="A102" s="50" t="s">
        <v>143</v>
      </c>
      <c r="B102" s="83">
        <v>310.29000000000002</v>
      </c>
      <c r="C102" s="84">
        <v>310.29000000000002</v>
      </c>
      <c r="D102" s="85"/>
      <c r="E102" s="109"/>
      <c r="F102" s="55"/>
      <c r="G102" s="94"/>
    </row>
    <row r="103" spans="1:8" x14ac:dyDescent="0.25">
      <c r="A103" s="50" t="s">
        <v>255</v>
      </c>
      <c r="B103" s="83"/>
      <c r="C103" s="84"/>
      <c r="D103" s="85"/>
      <c r="E103" s="108">
        <v>100</v>
      </c>
      <c r="F103" s="55"/>
      <c r="G103" s="94"/>
    </row>
    <row r="104" spans="1:8" x14ac:dyDescent="0.25">
      <c r="A104" s="50" t="s">
        <v>144</v>
      </c>
      <c r="B104" s="83"/>
      <c r="C104" s="84"/>
      <c r="D104" s="85"/>
      <c r="E104" s="108">
        <v>100</v>
      </c>
      <c r="F104" s="55"/>
      <c r="G104" s="94"/>
    </row>
    <row r="105" spans="1:8" x14ac:dyDescent="0.25">
      <c r="A105" s="50" t="s">
        <v>145</v>
      </c>
      <c r="B105" s="102">
        <v>337.2</v>
      </c>
      <c r="C105" s="83">
        <v>337.2</v>
      </c>
      <c r="D105" s="85"/>
      <c r="E105" s="108"/>
      <c r="F105" s="55"/>
      <c r="G105" s="94"/>
    </row>
    <row r="106" spans="1:8" x14ac:dyDescent="0.25">
      <c r="A106" s="50" t="s">
        <v>146</v>
      </c>
      <c r="B106" s="102"/>
      <c r="C106" s="83"/>
      <c r="D106" s="85"/>
      <c r="E106" s="108"/>
      <c r="F106" s="55"/>
      <c r="G106" s="94"/>
    </row>
    <row r="107" spans="1:8" x14ac:dyDescent="0.25">
      <c r="A107" s="50"/>
      <c r="B107" s="83"/>
      <c r="C107" s="84"/>
      <c r="D107" s="85"/>
      <c r="E107" s="108"/>
      <c r="F107" s="55"/>
      <c r="G107" s="94"/>
    </row>
    <row r="108" spans="1:8" x14ac:dyDescent="0.25">
      <c r="A108" s="50"/>
      <c r="B108" s="83"/>
      <c r="C108" s="84"/>
      <c r="D108" s="85"/>
      <c r="E108" s="109"/>
      <c r="F108" s="55"/>
      <c r="G108" s="94"/>
    </row>
    <row r="109" spans="1:8" x14ac:dyDescent="0.25">
      <c r="A109" s="49" t="s">
        <v>147</v>
      </c>
      <c r="B109" s="83"/>
      <c r="C109" s="84"/>
      <c r="D109" s="85"/>
      <c r="E109" s="109"/>
      <c r="F109" s="55"/>
      <c r="G109" s="94"/>
    </row>
    <row r="110" spans="1:8" x14ac:dyDescent="0.25">
      <c r="A110" s="50" t="s">
        <v>148</v>
      </c>
      <c r="B110" s="83"/>
      <c r="C110" s="84"/>
      <c r="D110" s="85"/>
      <c r="E110" s="109"/>
      <c r="F110" s="55"/>
      <c r="G110" s="94"/>
      <c r="H110" s="107"/>
    </row>
    <row r="111" spans="1:8" x14ac:dyDescent="0.25">
      <c r="A111" s="50" t="s">
        <v>149</v>
      </c>
      <c r="B111" s="83"/>
      <c r="C111" s="84"/>
      <c r="D111" s="85"/>
      <c r="E111" s="109"/>
      <c r="F111" s="55"/>
      <c r="G111" s="94"/>
    </row>
    <row r="112" spans="1:8" x14ac:dyDescent="0.25">
      <c r="A112" s="50"/>
      <c r="B112" s="106">
        <f>SUM(B31:B110)</f>
        <v>36686.130000000005</v>
      </c>
      <c r="C112" s="106">
        <f>SUM(C31:C110)</f>
        <v>35924.159999999996</v>
      </c>
      <c r="D112" s="106">
        <f>SUM(D30:D109)</f>
        <v>761.97</v>
      </c>
      <c r="E112" s="110">
        <f>SUM(E31:E110)</f>
        <v>33617</v>
      </c>
      <c r="F112" s="55"/>
      <c r="G112" s="94"/>
    </row>
    <row r="113" spans="1:1" x14ac:dyDescent="0.25">
      <c r="A113" s="50" t="s">
        <v>150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895B-114F-405F-B14F-EB78154E9CC1}">
  <dimension ref="A1:C48"/>
  <sheetViews>
    <sheetView workbookViewId="0">
      <selection sqref="A1:C49"/>
    </sheetView>
  </sheetViews>
  <sheetFormatPr defaultRowHeight="15" x14ac:dyDescent="0.25"/>
  <cols>
    <col min="1" max="1" width="49" customWidth="1"/>
    <col min="2" max="2" width="11" customWidth="1"/>
    <col min="3" max="3" width="15.42578125" customWidth="1"/>
  </cols>
  <sheetData>
    <row r="1" spans="1:3" x14ac:dyDescent="0.25">
      <c r="A1" s="1" t="s">
        <v>27</v>
      </c>
      <c r="B1" s="2"/>
    </row>
    <row r="2" spans="1:3" x14ac:dyDescent="0.25">
      <c r="A2" s="3">
        <v>44593</v>
      </c>
      <c r="B2" s="2"/>
    </row>
    <row r="3" spans="1:3" x14ac:dyDescent="0.25">
      <c r="A3" s="168" t="s">
        <v>0</v>
      </c>
      <c r="B3" s="42" t="s">
        <v>1</v>
      </c>
      <c r="C3" s="159" t="s">
        <v>2</v>
      </c>
    </row>
    <row r="4" spans="1:3" x14ac:dyDescent="0.25">
      <c r="A4" s="147" t="s">
        <v>312</v>
      </c>
      <c r="B4" s="158">
        <v>5400</v>
      </c>
      <c r="C4" s="146" t="s">
        <v>311</v>
      </c>
    </row>
    <row r="5" spans="1:3" x14ac:dyDescent="0.25">
      <c r="A5" s="147" t="s">
        <v>313</v>
      </c>
      <c r="B5" s="158">
        <v>406</v>
      </c>
      <c r="C5" s="147" t="s">
        <v>46</v>
      </c>
    </row>
    <row r="6" spans="1:3" x14ac:dyDescent="0.25">
      <c r="A6" s="147" t="s">
        <v>315</v>
      </c>
      <c r="B6" s="158">
        <v>26.5</v>
      </c>
      <c r="C6" s="147" t="s">
        <v>46</v>
      </c>
    </row>
    <row r="7" spans="1:3" x14ac:dyDescent="0.25">
      <c r="A7" s="137" t="s">
        <v>310</v>
      </c>
      <c r="B7" s="158">
        <v>400</v>
      </c>
      <c r="C7" s="147" t="s">
        <v>317</v>
      </c>
    </row>
    <row r="8" spans="1:3" x14ac:dyDescent="0.25">
      <c r="A8" s="131"/>
      <c r="B8" s="42">
        <f>SUM(B4:B7)</f>
        <v>6232.5</v>
      </c>
      <c r="C8" s="21"/>
    </row>
    <row r="9" spans="1:3" x14ac:dyDescent="0.25">
      <c r="A9" s="126"/>
      <c r="B9" s="113"/>
      <c r="C9" s="19"/>
    </row>
    <row r="10" spans="1:3" x14ac:dyDescent="0.25">
      <c r="A10" s="153" t="s">
        <v>3</v>
      </c>
      <c r="B10" s="42"/>
      <c r="C10" s="154"/>
    </row>
    <row r="11" spans="1:3" x14ac:dyDescent="0.25">
      <c r="A11" s="19" t="s">
        <v>314</v>
      </c>
      <c r="B11" s="129">
        <v>7</v>
      </c>
      <c r="C11" s="146" t="s">
        <v>46</v>
      </c>
    </row>
    <row r="12" spans="1:3" x14ac:dyDescent="0.25">
      <c r="A12" s="21" t="s">
        <v>316</v>
      </c>
      <c r="B12" s="141">
        <v>42.46</v>
      </c>
      <c r="C12" s="21" t="s">
        <v>282</v>
      </c>
    </row>
    <row r="13" spans="1:3" x14ac:dyDescent="0.25">
      <c r="A13" s="21" t="s">
        <v>318</v>
      </c>
      <c r="B13" s="141">
        <v>1030.7</v>
      </c>
      <c r="C13" s="21" t="s">
        <v>319</v>
      </c>
    </row>
    <row r="14" spans="1:3" x14ac:dyDescent="0.25">
      <c r="A14" s="21" t="s">
        <v>5</v>
      </c>
      <c r="B14" s="141">
        <v>1010.23</v>
      </c>
      <c r="C14" s="21" t="s">
        <v>4</v>
      </c>
    </row>
    <row r="15" spans="1:3" x14ac:dyDescent="0.25">
      <c r="A15" s="21" t="s">
        <v>7</v>
      </c>
      <c r="B15" s="141">
        <v>32.590000000000003</v>
      </c>
      <c r="C15" s="21" t="s">
        <v>4</v>
      </c>
    </row>
    <row r="16" spans="1:3" x14ac:dyDescent="0.25">
      <c r="A16" s="21" t="s">
        <v>6</v>
      </c>
      <c r="B16" s="141">
        <v>20</v>
      </c>
      <c r="C16" s="21" t="s">
        <v>46</v>
      </c>
    </row>
    <row r="17" spans="1:3" x14ac:dyDescent="0.25">
      <c r="A17" s="21" t="s">
        <v>309</v>
      </c>
      <c r="B17" s="141">
        <v>14.39</v>
      </c>
      <c r="C17" s="9" t="s">
        <v>4</v>
      </c>
    </row>
    <row r="18" spans="1:3" x14ac:dyDescent="0.25">
      <c r="A18" s="21"/>
      <c r="B18" s="141"/>
      <c r="C18" s="9"/>
    </row>
    <row r="19" spans="1:3" x14ac:dyDescent="0.25">
      <c r="A19" s="21"/>
      <c r="B19" s="141"/>
      <c r="C19" s="9"/>
    </row>
    <row r="20" spans="1:3" ht="15.75" thickBot="1" x14ac:dyDescent="0.3">
      <c r="A20" s="9"/>
      <c r="B20" s="140">
        <f>SUM(B11:B19)</f>
        <v>2157.3700000000003</v>
      </c>
      <c r="C20" s="9"/>
    </row>
    <row r="21" spans="1:3" ht="15.75" thickBot="1" x14ac:dyDescent="0.3">
      <c r="A21" s="26" t="s">
        <v>324</v>
      </c>
      <c r="B21" s="119"/>
      <c r="C21" s="24"/>
    </row>
    <row r="22" spans="1:3" ht="15.75" thickBot="1" x14ac:dyDescent="0.3">
      <c r="A22" s="27" t="s">
        <v>9</v>
      </c>
      <c r="B22" s="166">
        <v>19548.52</v>
      </c>
      <c r="C22" s="24"/>
    </row>
    <row r="23" spans="1:3" ht="15.75" thickBot="1" x14ac:dyDescent="0.3">
      <c r="A23" s="29" t="s">
        <v>10</v>
      </c>
      <c r="B23" s="165">
        <v>2211.85</v>
      </c>
      <c r="C23" s="24"/>
    </row>
    <row r="24" spans="1:3" ht="15.75" thickBot="1" x14ac:dyDescent="0.3">
      <c r="A24" s="25" t="s">
        <v>11</v>
      </c>
      <c r="B24" s="164">
        <f>SUM(B22:B23)</f>
        <v>21760.37</v>
      </c>
      <c r="C24" s="24"/>
    </row>
    <row r="25" spans="1:3" ht="15.75" thickBot="1" x14ac:dyDescent="0.3">
      <c r="A25" s="46" t="s">
        <v>39</v>
      </c>
      <c r="B25" s="2"/>
      <c r="C25" s="24"/>
    </row>
    <row r="26" spans="1:3" ht="15.75" thickBot="1" x14ac:dyDescent="0.3">
      <c r="A26" s="47" t="s">
        <v>12</v>
      </c>
      <c r="B26" s="32">
        <v>78441.259999999995</v>
      </c>
      <c r="C26" s="24"/>
    </row>
    <row r="27" spans="1:3" ht="15.75" thickBot="1" x14ac:dyDescent="0.3">
      <c r="A27" s="31"/>
      <c r="B27" s="15"/>
      <c r="C27" s="33"/>
    </row>
    <row r="28" spans="1:3" x14ac:dyDescent="0.25">
      <c r="A28" s="160" t="s">
        <v>13</v>
      </c>
      <c r="B28" s="2"/>
      <c r="C28" s="33"/>
    </row>
    <row r="29" spans="1:3" x14ac:dyDescent="0.25">
      <c r="A29" s="19" t="s">
        <v>14</v>
      </c>
      <c r="B29" s="111">
        <v>645.85</v>
      </c>
      <c r="C29" s="33"/>
    </row>
    <row r="30" spans="1:3" x14ac:dyDescent="0.25">
      <c r="A30" s="9" t="s">
        <v>15</v>
      </c>
      <c r="B30" s="10">
        <v>12482.69</v>
      </c>
      <c r="C30" s="33"/>
    </row>
    <row r="31" spans="1:3" x14ac:dyDescent="0.25">
      <c r="A31" s="9" t="s">
        <v>16</v>
      </c>
      <c r="B31" s="10">
        <v>10265.98</v>
      </c>
      <c r="C31" s="33"/>
    </row>
    <row r="32" spans="1:3" x14ac:dyDescent="0.25">
      <c r="A32" s="11" t="s">
        <v>17</v>
      </c>
      <c r="B32" s="37">
        <v>1000</v>
      </c>
      <c r="C32" s="33"/>
    </row>
    <row r="33" spans="1:3" x14ac:dyDescent="0.25">
      <c r="A33" s="21" t="s">
        <v>18</v>
      </c>
      <c r="B33" s="39">
        <v>551.78</v>
      </c>
      <c r="C33" s="38"/>
    </row>
    <row r="34" spans="1:3" x14ac:dyDescent="0.25">
      <c r="A34" s="21" t="s">
        <v>19</v>
      </c>
      <c r="B34" s="39">
        <v>288.62</v>
      </c>
      <c r="C34" s="38"/>
    </row>
    <row r="35" spans="1:3" x14ac:dyDescent="0.25">
      <c r="A35" s="11" t="s">
        <v>20</v>
      </c>
      <c r="B35" s="40">
        <v>865.33</v>
      </c>
      <c r="C35" s="38"/>
    </row>
    <row r="36" spans="1:3" x14ac:dyDescent="0.25">
      <c r="A36" s="11" t="s">
        <v>21</v>
      </c>
      <c r="B36" s="40">
        <v>80</v>
      </c>
      <c r="C36" s="38"/>
    </row>
    <row r="37" spans="1:3" x14ac:dyDescent="0.25">
      <c r="A37" s="19" t="s">
        <v>23</v>
      </c>
      <c r="B37" s="39">
        <v>89.71</v>
      </c>
      <c r="C37" s="38"/>
    </row>
    <row r="38" spans="1:3" x14ac:dyDescent="0.25">
      <c r="A38" s="11" t="s">
        <v>291</v>
      </c>
      <c r="B38" s="40">
        <v>272.41000000000003</v>
      </c>
      <c r="C38" s="38"/>
    </row>
    <row r="39" spans="1:3" x14ac:dyDescent="0.25">
      <c r="A39" s="11" t="s">
        <v>321</v>
      </c>
      <c r="B39" s="40">
        <v>1030.7</v>
      </c>
      <c r="C39" s="38"/>
    </row>
    <row r="40" spans="1:3" x14ac:dyDescent="0.25">
      <c r="A40" s="41" t="s">
        <v>24</v>
      </c>
      <c r="B40" s="149">
        <v>23076.19</v>
      </c>
      <c r="C40" s="38"/>
    </row>
    <row r="41" spans="1:3" x14ac:dyDescent="0.25">
      <c r="A41" s="112"/>
      <c r="B41" s="161"/>
      <c r="C41" s="38"/>
    </row>
    <row r="42" spans="1:3" x14ac:dyDescent="0.25">
      <c r="A42" s="1" t="s">
        <v>53</v>
      </c>
      <c r="B42" s="113"/>
    </row>
    <row r="43" spans="1:3" x14ac:dyDescent="0.25">
      <c r="A43" s="1" t="s">
        <v>322</v>
      </c>
    </row>
    <row r="44" spans="1:3" x14ac:dyDescent="0.25">
      <c r="A44" s="1"/>
    </row>
    <row r="45" spans="1:3" x14ac:dyDescent="0.25">
      <c r="A45" s="43" t="s">
        <v>176</v>
      </c>
    </row>
    <row r="46" spans="1:3" x14ac:dyDescent="0.25">
      <c r="A46" s="43" t="s">
        <v>320</v>
      </c>
    </row>
    <row r="47" spans="1:3" x14ac:dyDescent="0.25">
      <c r="A47" s="43" t="s">
        <v>177</v>
      </c>
    </row>
    <row r="48" spans="1:3" x14ac:dyDescent="0.25">
      <c r="A48" s="43" t="s">
        <v>327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149C4-F04F-44B3-B9C8-CBA48B5D731B}">
  <dimension ref="A1:H115"/>
  <sheetViews>
    <sheetView topLeftCell="A32" workbookViewId="0">
      <selection activeCell="K44" sqref="K44"/>
    </sheetView>
  </sheetViews>
  <sheetFormatPr defaultRowHeight="15" x14ac:dyDescent="0.25"/>
  <cols>
    <col min="1" max="1" width="25.42578125" customWidth="1"/>
    <col min="2" max="2" width="11.28515625" customWidth="1"/>
    <col min="3" max="3" width="10.140625" customWidth="1"/>
    <col min="5" max="5" width="10.140625" customWidth="1"/>
    <col min="6" max="6" width="1.85546875" customWidth="1"/>
    <col min="8" max="8" width="9.85546875" bestFit="1" customWidth="1"/>
  </cols>
  <sheetData>
    <row r="1" spans="1:8" ht="15.75" thickBot="1" x14ac:dyDescent="0.3">
      <c r="A1" s="48" t="s">
        <v>323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324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>
        <v>540</v>
      </c>
      <c r="C4" s="58"/>
      <c r="D4" s="58"/>
      <c r="E4" s="109">
        <v>520</v>
      </c>
      <c r="F4" s="55"/>
      <c r="G4" s="59" t="s">
        <v>58</v>
      </c>
      <c r="H4" s="60">
        <v>19548.52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SUM(H40+H49)</f>
        <v>2441.2599999999998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17107.260000000002</v>
      </c>
    </row>
    <row r="8" spans="1:8" x14ac:dyDescent="0.25">
      <c r="A8" s="50" t="s">
        <v>64</v>
      </c>
      <c r="B8" s="58">
        <v>0.22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2211.85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264</v>
      </c>
      <c r="B12" s="58">
        <v>951</v>
      </c>
      <c r="C12" s="58"/>
      <c r="D12" s="58"/>
      <c r="E12" s="109"/>
      <c r="F12" s="55"/>
      <c r="G12" s="59" t="s">
        <v>70</v>
      </c>
      <c r="H12" s="60"/>
    </row>
    <row r="13" spans="1:8" x14ac:dyDescent="0.25">
      <c r="A13" s="50" t="s">
        <v>69</v>
      </c>
      <c r="B13" s="58"/>
      <c r="C13" s="58"/>
      <c r="D13" s="58"/>
      <c r="E13" s="109"/>
      <c r="F13" s="55"/>
      <c r="G13" s="68"/>
      <c r="H13" s="60"/>
    </row>
    <row r="14" spans="1:8" x14ac:dyDescent="0.25">
      <c r="A14" s="50" t="s">
        <v>71</v>
      </c>
      <c r="B14" s="58"/>
      <c r="C14" s="58"/>
      <c r="D14" s="58"/>
      <c r="E14" s="109"/>
      <c r="F14" s="55"/>
      <c r="G14" s="56"/>
      <c r="H14" s="60"/>
    </row>
    <row r="15" spans="1:8" x14ac:dyDescent="0.25">
      <c r="A15" s="50" t="s">
        <v>72</v>
      </c>
      <c r="B15" s="58">
        <v>1123.9100000000001</v>
      </c>
      <c r="C15" s="58"/>
      <c r="D15" s="58"/>
      <c r="E15" s="109">
        <v>1500</v>
      </c>
      <c r="F15" s="55"/>
      <c r="G15" s="69" t="s">
        <v>73</v>
      </c>
      <c r="H15" s="70">
        <f>SUM(H7+H9+H11)</f>
        <v>97760.37</v>
      </c>
    </row>
    <row r="16" spans="1:8" x14ac:dyDescent="0.25">
      <c r="A16" s="50" t="s">
        <v>74</v>
      </c>
      <c r="B16" s="58"/>
      <c r="C16" s="58"/>
      <c r="D16" s="58"/>
      <c r="E16" s="109"/>
      <c r="F16" s="55"/>
      <c r="G16" s="71"/>
      <c r="H16" s="71"/>
    </row>
    <row r="17" spans="1:8" x14ac:dyDescent="0.25">
      <c r="A17" s="50" t="s">
        <v>211</v>
      </c>
      <c r="B17" s="58">
        <v>659</v>
      </c>
      <c r="C17" s="58"/>
      <c r="D17" s="58"/>
      <c r="E17" s="109"/>
      <c r="F17" s="55"/>
      <c r="G17" s="169"/>
      <c r="H17" s="169"/>
    </row>
    <row r="18" spans="1:8" x14ac:dyDescent="0.25">
      <c r="A18" s="50" t="s">
        <v>325</v>
      </c>
      <c r="B18" s="58">
        <v>5400</v>
      </c>
      <c r="C18" s="58"/>
      <c r="D18" s="58"/>
      <c r="E18" s="109"/>
      <c r="F18" s="55"/>
      <c r="G18" s="72"/>
      <c r="H18" s="72"/>
    </row>
    <row r="19" spans="1:8" x14ac:dyDescent="0.25">
      <c r="A19" s="50" t="s">
        <v>76</v>
      </c>
      <c r="B19" s="58">
        <v>2450</v>
      </c>
      <c r="C19" s="58"/>
      <c r="D19" s="58"/>
      <c r="E19" s="109"/>
      <c r="F19" s="55"/>
      <c r="G19" s="74" t="s">
        <v>80</v>
      </c>
      <c r="H19" s="75">
        <v>90473.74</v>
      </c>
    </row>
    <row r="20" spans="1:8" x14ac:dyDescent="0.25">
      <c r="A20" s="50" t="s">
        <v>77</v>
      </c>
      <c r="B20" s="58"/>
      <c r="C20" s="58"/>
      <c r="D20" s="58"/>
      <c r="E20" s="109"/>
      <c r="F20" s="55"/>
      <c r="G20" s="76"/>
      <c r="H20" s="76"/>
    </row>
    <row r="21" spans="1:8" x14ac:dyDescent="0.25">
      <c r="A21" s="50" t="s">
        <v>78</v>
      </c>
      <c r="B21" s="58">
        <v>406</v>
      </c>
      <c r="C21" s="58"/>
      <c r="D21" s="58"/>
      <c r="E21" s="109">
        <v>720</v>
      </c>
      <c r="F21" s="55"/>
      <c r="G21" s="77" t="s">
        <v>83</v>
      </c>
      <c r="H21" s="77"/>
    </row>
    <row r="22" spans="1:8" x14ac:dyDescent="0.25">
      <c r="A22" s="73" t="s">
        <v>79</v>
      </c>
      <c r="B22" s="98">
        <f>SUM(B2:B21)</f>
        <v>12130.130000000001</v>
      </c>
      <c r="C22" s="58"/>
      <c r="D22" s="58"/>
      <c r="E22" s="110">
        <f>SUM(E4:E21)</f>
        <v>3085</v>
      </c>
      <c r="F22" s="55"/>
      <c r="G22" s="77" t="s">
        <v>85</v>
      </c>
      <c r="H22" s="103">
        <f>SUM(B28)</f>
        <v>46130.130000000005</v>
      </c>
    </row>
    <row r="23" spans="1:8" x14ac:dyDescent="0.25">
      <c r="A23" s="73" t="s">
        <v>81</v>
      </c>
      <c r="B23" s="58"/>
      <c r="C23" s="58"/>
      <c r="D23" s="58"/>
      <c r="E23" s="109"/>
      <c r="F23" s="55"/>
      <c r="G23" s="76" t="s">
        <v>87</v>
      </c>
      <c r="H23" s="78"/>
    </row>
    <row r="24" spans="1:8" x14ac:dyDescent="0.25">
      <c r="A24" s="50" t="s">
        <v>82</v>
      </c>
      <c r="B24" s="58">
        <v>17000</v>
      </c>
      <c r="C24" s="58"/>
      <c r="D24" s="58"/>
      <c r="E24" s="109"/>
      <c r="F24" s="55"/>
      <c r="G24" s="79"/>
      <c r="H24" s="82">
        <f>SUM(H22:H23)</f>
        <v>46130.130000000005</v>
      </c>
    </row>
    <row r="25" spans="1:8" x14ac:dyDescent="0.25">
      <c r="A25" s="50" t="s">
        <v>84</v>
      </c>
      <c r="B25" s="58">
        <v>17000</v>
      </c>
      <c r="C25" s="58"/>
      <c r="D25" s="58"/>
      <c r="E25" s="109"/>
      <c r="F25" s="55"/>
      <c r="G25" s="80" t="s">
        <v>89</v>
      </c>
      <c r="H25" s="80"/>
    </row>
    <row r="26" spans="1:8" x14ac:dyDescent="0.25">
      <c r="A26" s="50" t="s">
        <v>86</v>
      </c>
      <c r="B26" s="58"/>
      <c r="C26" s="58"/>
      <c r="D26" s="58"/>
      <c r="E26" s="109"/>
      <c r="F26" s="55"/>
      <c r="G26" s="80" t="s">
        <v>90</v>
      </c>
      <c r="H26" s="81">
        <f>SUM(B114)</f>
        <v>38843.5</v>
      </c>
    </row>
    <row r="27" spans="1:8" x14ac:dyDescent="0.25">
      <c r="A27" s="50" t="s">
        <v>88</v>
      </c>
      <c r="B27" s="58"/>
      <c r="C27" s="58"/>
      <c r="D27" s="58"/>
      <c r="E27" s="109"/>
      <c r="F27" s="55"/>
      <c r="G27" s="76" t="s">
        <v>87</v>
      </c>
      <c r="H27" s="78"/>
    </row>
    <row r="28" spans="1:8" x14ac:dyDescent="0.25">
      <c r="A28" s="73" t="s">
        <v>85</v>
      </c>
      <c r="B28" s="98">
        <f>SUM(B22:B25)</f>
        <v>46130.130000000005</v>
      </c>
      <c r="C28" s="58"/>
      <c r="D28" s="58"/>
      <c r="E28" s="109"/>
      <c r="F28" s="55"/>
      <c r="G28" s="79"/>
      <c r="H28" s="82">
        <f>SUM(H26)-H27</f>
        <v>38843.5</v>
      </c>
    </row>
    <row r="29" spans="1:8" x14ac:dyDescent="0.25">
      <c r="A29" s="50"/>
      <c r="B29" s="58"/>
      <c r="C29" s="58"/>
      <c r="D29" s="58"/>
      <c r="E29" s="109"/>
      <c r="F29" s="55"/>
    </row>
    <row r="30" spans="1:8" x14ac:dyDescent="0.25">
      <c r="A30" s="51" t="s">
        <v>91</v>
      </c>
      <c r="B30" s="58"/>
      <c r="C30" s="58"/>
      <c r="D30" s="58"/>
      <c r="E30" s="109"/>
      <c r="F30" s="55"/>
      <c r="G30" s="86" t="s">
        <v>94</v>
      </c>
      <c r="H30" s="87">
        <f>SUM(H19+H24-H28)</f>
        <v>97760.37</v>
      </c>
    </row>
    <row r="31" spans="1:8" x14ac:dyDescent="0.25">
      <c r="A31" s="49" t="s">
        <v>92</v>
      </c>
      <c r="B31" s="99"/>
      <c r="C31" s="100"/>
      <c r="D31" s="101"/>
      <c r="E31" s="108"/>
      <c r="F31" s="55"/>
      <c r="H31" s="88" t="s">
        <v>96</v>
      </c>
    </row>
    <row r="32" spans="1:8" x14ac:dyDescent="0.25">
      <c r="A32" s="50" t="s">
        <v>93</v>
      </c>
      <c r="B32" s="83">
        <v>280.86</v>
      </c>
      <c r="C32" s="84">
        <v>280.86</v>
      </c>
      <c r="D32" s="85"/>
      <c r="E32" s="109">
        <v>750</v>
      </c>
      <c r="F32" s="55"/>
    </row>
    <row r="33" spans="1:8" x14ac:dyDescent="0.25">
      <c r="A33" s="50" t="s">
        <v>95</v>
      </c>
      <c r="B33" s="83">
        <v>11002.58</v>
      </c>
      <c r="C33" s="84">
        <v>11002.58</v>
      </c>
      <c r="D33" s="85"/>
      <c r="E33" s="109">
        <v>12600</v>
      </c>
      <c r="F33" s="55"/>
    </row>
    <row r="34" spans="1:8" x14ac:dyDescent="0.25">
      <c r="A34" s="50" t="s">
        <v>97</v>
      </c>
      <c r="B34" s="83">
        <v>220</v>
      </c>
      <c r="C34" s="84">
        <v>220</v>
      </c>
      <c r="D34" s="85"/>
      <c r="E34" s="109">
        <v>240</v>
      </c>
      <c r="F34" s="55"/>
      <c r="G34" s="89" t="s">
        <v>153</v>
      </c>
    </row>
    <row r="35" spans="1:8" x14ac:dyDescent="0.25">
      <c r="A35" s="50" t="s">
        <v>98</v>
      </c>
      <c r="B35" s="83">
        <v>202.8</v>
      </c>
      <c r="C35" s="84">
        <v>169</v>
      </c>
      <c r="D35" s="85">
        <v>33.799999999999997</v>
      </c>
      <c r="E35" s="109">
        <v>150</v>
      </c>
      <c r="F35" s="55"/>
      <c r="G35" s="89">
        <v>2034</v>
      </c>
      <c r="H35" s="90">
        <v>175</v>
      </c>
    </row>
    <row r="36" spans="1:8" x14ac:dyDescent="0.25">
      <c r="A36" s="50"/>
      <c r="B36" s="83"/>
      <c r="C36" s="84"/>
      <c r="D36" s="85"/>
      <c r="E36" s="109"/>
      <c r="F36" s="55"/>
      <c r="G36" s="89">
        <v>2038</v>
      </c>
      <c r="H36" s="90">
        <v>38.24</v>
      </c>
    </row>
    <row r="37" spans="1:8" x14ac:dyDescent="0.25">
      <c r="A37" s="49" t="s">
        <v>99</v>
      </c>
      <c r="B37" s="83"/>
      <c r="C37" s="84"/>
      <c r="D37" s="85"/>
      <c r="E37" s="109"/>
      <c r="F37" s="55"/>
      <c r="G37" s="89">
        <v>2042</v>
      </c>
      <c r="H37" s="90">
        <v>25</v>
      </c>
    </row>
    <row r="38" spans="1:8" x14ac:dyDescent="0.25">
      <c r="A38" s="50" t="s">
        <v>101</v>
      </c>
      <c r="B38" s="83"/>
      <c r="C38" s="84"/>
      <c r="D38" s="85"/>
      <c r="E38" s="109">
        <v>450</v>
      </c>
      <c r="F38" s="55"/>
      <c r="G38" s="89">
        <v>2049</v>
      </c>
      <c r="H38" s="90">
        <v>14.97</v>
      </c>
    </row>
    <row r="39" spans="1:8" x14ac:dyDescent="0.25">
      <c r="A39" s="50" t="s">
        <v>102</v>
      </c>
      <c r="B39" s="83">
        <v>286.64</v>
      </c>
      <c r="C39" s="84">
        <v>246.66</v>
      </c>
      <c r="D39" s="85">
        <v>39.979999999999997</v>
      </c>
      <c r="E39" s="109">
        <v>300</v>
      </c>
      <c r="F39" s="55"/>
      <c r="G39" s="89">
        <v>2050</v>
      </c>
      <c r="H39" s="90">
        <v>30.68</v>
      </c>
    </row>
    <row r="40" spans="1:8" x14ac:dyDescent="0.25">
      <c r="A40" s="50"/>
      <c r="B40" s="83"/>
      <c r="C40" s="84"/>
      <c r="D40" s="85"/>
      <c r="E40" s="109"/>
      <c r="F40" s="55"/>
      <c r="G40" s="89"/>
      <c r="H40" s="152">
        <f>SUM(H35:H39)</f>
        <v>283.89</v>
      </c>
    </row>
    <row r="41" spans="1:8" x14ac:dyDescent="0.25">
      <c r="A41" s="49" t="s">
        <v>103</v>
      </c>
      <c r="B41" s="83"/>
      <c r="C41" s="84"/>
      <c r="D41" s="85"/>
      <c r="E41" s="109"/>
      <c r="F41" s="55"/>
      <c r="H41" s="134"/>
    </row>
    <row r="42" spans="1:8" x14ac:dyDescent="0.25">
      <c r="A42" s="50" t="s">
        <v>104</v>
      </c>
      <c r="B42" s="83">
        <v>150</v>
      </c>
      <c r="C42" s="84">
        <v>150</v>
      </c>
      <c r="D42" s="85"/>
      <c r="E42" s="109">
        <v>150</v>
      </c>
      <c r="F42" s="55"/>
    </row>
    <row r="43" spans="1:8" x14ac:dyDescent="0.25">
      <c r="A43" s="50" t="s">
        <v>105</v>
      </c>
      <c r="B43" s="83">
        <v>240</v>
      </c>
      <c r="C43" s="84">
        <v>200</v>
      </c>
      <c r="D43" s="85">
        <v>40</v>
      </c>
      <c r="E43" s="109">
        <v>260</v>
      </c>
      <c r="F43" s="55"/>
      <c r="G43" s="89" t="s">
        <v>296</v>
      </c>
      <c r="H43" s="136"/>
    </row>
    <row r="44" spans="1:8" x14ac:dyDescent="0.25">
      <c r="A44" s="50"/>
      <c r="B44" s="83"/>
      <c r="C44" s="84"/>
      <c r="D44" s="85"/>
      <c r="E44" s="109"/>
      <c r="F44" s="55"/>
      <c r="G44" s="89">
        <v>2053</v>
      </c>
      <c r="H44" s="90">
        <v>7</v>
      </c>
    </row>
    <row r="45" spans="1:8" x14ac:dyDescent="0.25">
      <c r="A45" s="49" t="s">
        <v>106</v>
      </c>
      <c r="B45" s="83"/>
      <c r="C45" s="84"/>
      <c r="D45" s="85"/>
      <c r="E45" s="109"/>
      <c r="F45" s="55"/>
      <c r="G45" s="89">
        <v>2054</v>
      </c>
      <c r="H45" s="89">
        <v>42.46</v>
      </c>
    </row>
    <row r="46" spans="1:8" x14ac:dyDescent="0.25">
      <c r="A46" s="50" t="s">
        <v>107</v>
      </c>
      <c r="B46" s="83">
        <v>934.91</v>
      </c>
      <c r="C46" s="84">
        <v>934.91</v>
      </c>
      <c r="D46" s="85"/>
      <c r="E46" s="109">
        <v>1200</v>
      </c>
      <c r="F46" s="55"/>
      <c r="G46" s="89">
        <v>2055</v>
      </c>
      <c r="H46" s="89">
        <v>1030.7</v>
      </c>
    </row>
    <row r="47" spans="1:8" x14ac:dyDescent="0.25">
      <c r="A47" s="50" t="s">
        <v>108</v>
      </c>
      <c r="B47" s="83">
        <v>381.63</v>
      </c>
      <c r="C47" s="84">
        <v>381.63</v>
      </c>
      <c r="D47" s="85"/>
      <c r="E47" s="109">
        <v>420</v>
      </c>
      <c r="F47" s="55"/>
      <c r="G47" s="89">
        <v>2056</v>
      </c>
      <c r="H47" s="90">
        <v>1062.82</v>
      </c>
    </row>
    <row r="48" spans="1:8" x14ac:dyDescent="0.25">
      <c r="A48" s="50" t="s">
        <v>109</v>
      </c>
      <c r="B48" s="83"/>
      <c r="C48" s="84"/>
      <c r="D48" s="85"/>
      <c r="E48" s="109">
        <v>500</v>
      </c>
      <c r="F48" s="55"/>
      <c r="G48" s="89">
        <v>2057</v>
      </c>
      <c r="H48" s="90">
        <v>14.39</v>
      </c>
    </row>
    <row r="49" spans="1:8" x14ac:dyDescent="0.25">
      <c r="A49" s="50" t="s">
        <v>110</v>
      </c>
      <c r="B49" s="83">
        <v>37</v>
      </c>
      <c r="C49" s="84">
        <v>37</v>
      </c>
      <c r="D49" s="85"/>
      <c r="E49" s="109">
        <v>150</v>
      </c>
      <c r="F49" s="55"/>
      <c r="G49" s="89"/>
      <c r="H49" s="152">
        <f>SUM(H44:H48)</f>
        <v>2157.37</v>
      </c>
    </row>
    <row r="50" spans="1:8" x14ac:dyDescent="0.25">
      <c r="A50" s="50" t="s">
        <v>111</v>
      </c>
      <c r="B50" s="83"/>
      <c r="C50" s="84"/>
      <c r="D50" s="85"/>
      <c r="E50" s="109"/>
      <c r="F50" s="55"/>
    </row>
    <row r="51" spans="1:8" x14ac:dyDescent="0.25">
      <c r="A51" s="50" t="s">
        <v>112</v>
      </c>
      <c r="B51" s="83"/>
      <c r="C51" s="84"/>
      <c r="D51" s="85"/>
      <c r="E51" s="109">
        <v>140</v>
      </c>
      <c r="F51" s="55"/>
      <c r="G51" s="89"/>
      <c r="H51" s="90"/>
    </row>
    <row r="52" spans="1:8" x14ac:dyDescent="0.25">
      <c r="A52" s="50" t="s">
        <v>113</v>
      </c>
      <c r="B52" s="83"/>
      <c r="C52" s="84"/>
      <c r="D52" s="85"/>
      <c r="E52" s="109"/>
      <c r="F52" s="55"/>
      <c r="G52" s="89"/>
      <c r="H52" s="90"/>
    </row>
    <row r="53" spans="1:8" x14ac:dyDescent="0.25">
      <c r="E53" s="107"/>
      <c r="F53" s="55"/>
      <c r="G53" s="89"/>
      <c r="H53" s="90"/>
    </row>
    <row r="54" spans="1:8" x14ac:dyDescent="0.25">
      <c r="A54" s="49" t="s">
        <v>114</v>
      </c>
      <c r="B54" s="83"/>
      <c r="C54" s="84"/>
      <c r="D54" s="85"/>
      <c r="E54" s="109"/>
      <c r="F54" s="55"/>
      <c r="G54" s="89"/>
      <c r="H54" s="90"/>
    </row>
    <row r="55" spans="1:8" x14ac:dyDescent="0.25">
      <c r="A55" s="50" t="s">
        <v>152</v>
      </c>
      <c r="B55" s="83">
        <v>479.95</v>
      </c>
      <c r="C55" s="84">
        <v>425.01</v>
      </c>
      <c r="D55" s="85">
        <v>54.94</v>
      </c>
      <c r="E55" s="109">
        <v>450</v>
      </c>
      <c r="F55" s="55"/>
      <c r="G55" s="89"/>
      <c r="H55" s="90"/>
    </row>
    <row r="56" spans="1:8" x14ac:dyDescent="0.25">
      <c r="A56" s="50" t="s">
        <v>115</v>
      </c>
      <c r="B56" s="83">
        <v>7</v>
      </c>
      <c r="C56" s="84">
        <v>7</v>
      </c>
      <c r="D56" s="85"/>
      <c r="E56" s="109">
        <v>7</v>
      </c>
      <c r="F56" s="55"/>
      <c r="G56" s="89"/>
      <c r="H56" s="90"/>
    </row>
    <row r="57" spans="1:8" x14ac:dyDescent="0.25">
      <c r="A57" s="50" t="s">
        <v>116</v>
      </c>
      <c r="B57" s="83">
        <v>144</v>
      </c>
      <c r="C57" s="84">
        <v>144</v>
      </c>
      <c r="D57" s="85"/>
      <c r="E57" s="109">
        <v>150</v>
      </c>
      <c r="F57" s="55"/>
    </row>
    <row r="58" spans="1:8" x14ac:dyDescent="0.25">
      <c r="A58" s="50" t="s">
        <v>117</v>
      </c>
      <c r="B58" s="83">
        <v>40</v>
      </c>
      <c r="C58" s="84">
        <v>40</v>
      </c>
      <c r="D58" s="85"/>
      <c r="E58" s="109">
        <v>50</v>
      </c>
      <c r="F58" s="55"/>
    </row>
    <row r="59" spans="1:8" x14ac:dyDescent="0.25">
      <c r="A59" s="50"/>
      <c r="B59" s="83"/>
      <c r="C59" s="84"/>
      <c r="D59" s="85"/>
      <c r="E59" s="109"/>
      <c r="F59" s="55"/>
      <c r="G59" s="89"/>
      <c r="H59" s="136"/>
    </row>
    <row r="60" spans="1:8" x14ac:dyDescent="0.25">
      <c r="A60" s="49" t="s">
        <v>118</v>
      </c>
      <c r="B60" s="83"/>
      <c r="C60" s="84"/>
      <c r="D60" s="85"/>
      <c r="F60" s="55"/>
      <c r="G60" s="89"/>
      <c r="H60" s="163"/>
    </row>
    <row r="61" spans="1:8" x14ac:dyDescent="0.25">
      <c r="A61" s="50" t="s">
        <v>119</v>
      </c>
      <c r="B61" s="83">
        <v>127.74</v>
      </c>
      <c r="C61" s="84">
        <v>127.74</v>
      </c>
      <c r="D61" s="85"/>
      <c r="E61" s="109">
        <v>120</v>
      </c>
      <c r="F61" s="55"/>
      <c r="G61" s="89"/>
      <c r="H61" s="163"/>
    </row>
    <row r="62" spans="1:8" x14ac:dyDescent="0.25">
      <c r="A62" s="50" t="s">
        <v>120</v>
      </c>
      <c r="B62" s="83">
        <v>3325</v>
      </c>
      <c r="C62" s="84">
        <v>3325</v>
      </c>
      <c r="D62" s="85"/>
      <c r="E62" s="109">
        <v>3300</v>
      </c>
      <c r="F62" s="55"/>
      <c r="G62" s="123"/>
      <c r="H62" s="104"/>
    </row>
    <row r="63" spans="1:8" x14ac:dyDescent="0.25">
      <c r="A63" s="50" t="s">
        <v>154</v>
      </c>
      <c r="B63" s="93">
        <v>24.62</v>
      </c>
      <c r="C63" s="167">
        <v>24.62</v>
      </c>
      <c r="D63" s="102"/>
      <c r="E63" s="109">
        <v>100</v>
      </c>
      <c r="F63" s="55"/>
      <c r="H63" s="134"/>
    </row>
    <row r="64" spans="1:8" x14ac:dyDescent="0.25">
      <c r="A64" s="50"/>
      <c r="B64" s="83"/>
      <c r="C64" s="84"/>
      <c r="D64" s="85"/>
      <c r="E64" s="109"/>
      <c r="F64" s="55"/>
    </row>
    <row r="65" spans="1:8" x14ac:dyDescent="0.25">
      <c r="A65" s="49" t="s">
        <v>121</v>
      </c>
      <c r="B65" s="83"/>
      <c r="C65" s="84"/>
      <c r="D65" s="85"/>
      <c r="E65" s="109"/>
      <c r="F65" s="55"/>
    </row>
    <row r="66" spans="1:8" x14ac:dyDescent="0.25">
      <c r="A66" s="50" t="s">
        <v>122</v>
      </c>
      <c r="B66" s="83">
        <v>300</v>
      </c>
      <c r="C66" s="84">
        <v>300</v>
      </c>
      <c r="D66" s="85"/>
      <c r="E66" s="108">
        <v>350</v>
      </c>
      <c r="F66" s="55"/>
    </row>
    <row r="67" spans="1:8" x14ac:dyDescent="0.25">
      <c r="A67" s="50" t="s">
        <v>123</v>
      </c>
      <c r="B67" s="83">
        <v>150</v>
      </c>
      <c r="C67" s="84">
        <v>125</v>
      </c>
      <c r="D67" s="85">
        <v>25</v>
      </c>
      <c r="E67" s="108">
        <v>175</v>
      </c>
      <c r="F67" s="55"/>
    </row>
    <row r="68" spans="1:8" x14ac:dyDescent="0.25">
      <c r="A68" s="50" t="s">
        <v>124</v>
      </c>
      <c r="B68" s="83">
        <v>216</v>
      </c>
      <c r="C68" s="84">
        <v>180</v>
      </c>
      <c r="D68" s="85">
        <v>36</v>
      </c>
      <c r="E68" s="108">
        <v>180</v>
      </c>
      <c r="F68" s="55"/>
    </row>
    <row r="69" spans="1:8" x14ac:dyDescent="0.25">
      <c r="A69" s="50" t="s">
        <v>127</v>
      </c>
      <c r="B69" s="83">
        <v>172.68</v>
      </c>
      <c r="C69" s="84">
        <v>143.88</v>
      </c>
      <c r="D69" s="85">
        <v>28.8</v>
      </c>
      <c r="E69" s="108">
        <v>175</v>
      </c>
      <c r="F69" s="55"/>
    </row>
    <row r="70" spans="1:8" x14ac:dyDescent="0.25">
      <c r="A70" s="50" t="s">
        <v>125</v>
      </c>
      <c r="B70" s="83">
        <v>500</v>
      </c>
      <c r="C70" s="84">
        <v>500</v>
      </c>
      <c r="D70" s="85"/>
      <c r="E70" s="108">
        <v>500</v>
      </c>
      <c r="F70" s="55"/>
    </row>
    <row r="71" spans="1:8" x14ac:dyDescent="0.25">
      <c r="A71" s="50" t="s">
        <v>170</v>
      </c>
      <c r="B71" s="83">
        <v>1032</v>
      </c>
      <c r="C71" s="84">
        <v>860</v>
      </c>
      <c r="D71" s="85">
        <v>172</v>
      </c>
      <c r="E71" s="108"/>
      <c r="F71" s="55"/>
    </row>
    <row r="72" spans="1:8" x14ac:dyDescent="0.25">
      <c r="A72" s="50" t="s">
        <v>126</v>
      </c>
      <c r="B72" s="83">
        <v>156</v>
      </c>
      <c r="C72" s="84">
        <v>156</v>
      </c>
      <c r="D72" s="85"/>
      <c r="E72" s="108">
        <v>150</v>
      </c>
      <c r="F72" s="55"/>
    </row>
    <row r="73" spans="1:8" x14ac:dyDescent="0.25">
      <c r="E73" s="108"/>
      <c r="F73" s="55"/>
    </row>
    <row r="74" spans="1:8" x14ac:dyDescent="0.25">
      <c r="A74" s="49" t="s">
        <v>128</v>
      </c>
      <c r="B74" s="83"/>
      <c r="C74" s="84"/>
      <c r="D74" s="85"/>
      <c r="E74" s="109"/>
      <c r="F74" s="55"/>
    </row>
    <row r="75" spans="1:8" x14ac:dyDescent="0.25">
      <c r="A75" s="50" t="s">
        <v>129</v>
      </c>
      <c r="B75" s="83">
        <v>974.4</v>
      </c>
      <c r="C75" s="84">
        <v>812</v>
      </c>
      <c r="D75" s="85">
        <v>162.4</v>
      </c>
      <c r="E75" s="109">
        <v>500</v>
      </c>
      <c r="F75" s="55"/>
      <c r="G75" s="94"/>
      <c r="H75" s="95"/>
    </row>
    <row r="76" spans="1:8" x14ac:dyDescent="0.25">
      <c r="A76" s="50" t="s">
        <v>130</v>
      </c>
      <c r="B76" s="83"/>
      <c r="C76" s="84"/>
      <c r="D76" s="85"/>
      <c r="E76" s="109">
        <v>350</v>
      </c>
      <c r="F76" s="55"/>
      <c r="G76" s="94"/>
      <c r="H76" s="95"/>
    </row>
    <row r="77" spans="1:8" x14ac:dyDescent="0.25">
      <c r="A77" s="50" t="s">
        <v>131</v>
      </c>
      <c r="B77" s="83">
        <v>4500</v>
      </c>
      <c r="C77" s="84">
        <v>4500</v>
      </c>
      <c r="D77" s="85"/>
      <c r="E77" s="109">
        <v>4500</v>
      </c>
      <c r="F77" s="55"/>
      <c r="G77" s="94"/>
      <c r="H77" s="95"/>
    </row>
    <row r="78" spans="1:8" x14ac:dyDescent="0.25">
      <c r="A78" s="50" t="s">
        <v>155</v>
      </c>
      <c r="B78" s="83">
        <v>90</v>
      </c>
      <c r="C78" s="84">
        <v>90</v>
      </c>
      <c r="D78" s="85"/>
      <c r="E78" s="109">
        <v>100</v>
      </c>
      <c r="F78" s="55"/>
      <c r="G78" s="94"/>
      <c r="H78" s="95"/>
    </row>
    <row r="79" spans="1:8" x14ac:dyDescent="0.25">
      <c r="A79" s="50" t="s">
        <v>132</v>
      </c>
      <c r="B79" s="83">
        <v>349.72</v>
      </c>
      <c r="C79" s="84">
        <v>349.72</v>
      </c>
      <c r="D79" s="85"/>
      <c r="E79" s="109">
        <v>300</v>
      </c>
      <c r="F79" s="55"/>
      <c r="G79" s="94"/>
      <c r="H79" s="95"/>
    </row>
    <row r="80" spans="1:8" x14ac:dyDescent="0.25">
      <c r="A80" s="50" t="s">
        <v>133</v>
      </c>
      <c r="B80" s="83"/>
      <c r="C80" s="84"/>
      <c r="D80" s="85"/>
      <c r="E80" s="109">
        <v>500</v>
      </c>
      <c r="F80" s="55"/>
      <c r="G80" s="94"/>
      <c r="H80" s="95"/>
    </row>
    <row r="81" spans="1:8" x14ac:dyDescent="0.25">
      <c r="A81" s="50" t="s">
        <v>134</v>
      </c>
      <c r="B81" s="83"/>
      <c r="C81" s="84"/>
      <c r="D81" s="85"/>
      <c r="E81" s="109">
        <v>500</v>
      </c>
      <c r="F81" s="55"/>
      <c r="G81" s="94"/>
      <c r="H81" s="95"/>
    </row>
    <row r="82" spans="1:8" x14ac:dyDescent="0.25">
      <c r="A82" s="50" t="s">
        <v>135</v>
      </c>
      <c r="B82" s="83">
        <v>36</v>
      </c>
      <c r="C82" s="84">
        <v>36</v>
      </c>
      <c r="D82" s="85"/>
      <c r="E82" s="109">
        <v>500</v>
      </c>
      <c r="F82" s="55"/>
      <c r="G82" s="94"/>
      <c r="H82" s="95"/>
    </row>
    <row r="83" spans="1:8" x14ac:dyDescent="0.25">
      <c r="A83" s="50" t="s">
        <v>136</v>
      </c>
      <c r="B83" s="83"/>
      <c r="C83" s="84"/>
      <c r="D83" s="85"/>
      <c r="E83" s="109">
        <v>100</v>
      </c>
      <c r="F83" s="55"/>
      <c r="G83" s="94"/>
      <c r="H83" s="95"/>
    </row>
    <row r="84" spans="1:8" x14ac:dyDescent="0.25">
      <c r="A84" s="50"/>
      <c r="B84" s="83"/>
      <c r="C84" s="84"/>
      <c r="D84" s="85"/>
      <c r="E84" s="108"/>
      <c r="F84" s="55"/>
      <c r="G84" s="94"/>
      <c r="H84" s="95"/>
    </row>
    <row r="85" spans="1:8" x14ac:dyDescent="0.25">
      <c r="A85" s="49" t="s">
        <v>137</v>
      </c>
      <c r="B85" s="83"/>
      <c r="C85" s="84"/>
      <c r="D85" s="85"/>
      <c r="E85" s="109"/>
      <c r="F85" s="55"/>
      <c r="G85" s="94"/>
      <c r="H85" s="95"/>
    </row>
    <row r="86" spans="1:8" x14ac:dyDescent="0.25">
      <c r="A86" s="50" t="s">
        <v>138</v>
      </c>
      <c r="B86" s="83"/>
      <c r="C86" s="84"/>
      <c r="D86" s="85"/>
      <c r="E86" s="109">
        <v>300</v>
      </c>
      <c r="F86" s="55"/>
      <c r="G86" s="94"/>
      <c r="H86" s="95"/>
    </row>
    <row r="87" spans="1:8" x14ac:dyDescent="0.25">
      <c r="A87" s="50"/>
      <c r="B87" s="83"/>
      <c r="C87" s="84"/>
      <c r="D87" s="85"/>
      <c r="E87" s="109"/>
      <c r="F87" s="55"/>
      <c r="G87" s="94"/>
      <c r="H87" s="95"/>
    </row>
    <row r="88" spans="1:8" x14ac:dyDescent="0.25">
      <c r="A88" s="49" t="s">
        <v>139</v>
      </c>
      <c r="B88" s="83"/>
      <c r="C88" s="84"/>
      <c r="D88" s="85"/>
      <c r="E88" s="109"/>
      <c r="F88" s="55"/>
      <c r="G88" s="94"/>
      <c r="H88" s="95"/>
    </row>
    <row r="89" spans="1:8" x14ac:dyDescent="0.25">
      <c r="A89" s="50" t="s">
        <v>156</v>
      </c>
      <c r="B89" s="83"/>
      <c r="C89" s="84"/>
      <c r="D89" s="85"/>
      <c r="E89" s="109">
        <v>500</v>
      </c>
      <c r="F89" s="55"/>
      <c r="G89" s="94"/>
      <c r="H89" s="95"/>
    </row>
    <row r="90" spans="1:8" x14ac:dyDescent="0.25">
      <c r="A90" s="50" t="s">
        <v>326</v>
      </c>
      <c r="B90" s="83">
        <v>1030.7</v>
      </c>
      <c r="C90" s="84">
        <v>858.92</v>
      </c>
      <c r="D90" s="85">
        <v>171.78</v>
      </c>
      <c r="E90" s="109"/>
      <c r="F90" s="55"/>
      <c r="G90" s="94"/>
      <c r="H90" s="95"/>
    </row>
    <row r="91" spans="1:8" x14ac:dyDescent="0.25">
      <c r="A91" s="50" t="s">
        <v>182</v>
      </c>
      <c r="B91" s="83">
        <v>272.41000000000003</v>
      </c>
      <c r="C91" s="84">
        <v>272.41000000000003</v>
      </c>
      <c r="D91" s="85"/>
      <c r="E91" s="109"/>
      <c r="F91" s="55"/>
      <c r="G91" s="94"/>
      <c r="H91" s="95"/>
    </row>
    <row r="92" spans="1:8" x14ac:dyDescent="0.25">
      <c r="A92" s="50" t="s">
        <v>140</v>
      </c>
      <c r="B92" s="83"/>
      <c r="C92" s="84"/>
      <c r="D92" s="85"/>
      <c r="E92" s="109"/>
      <c r="F92" s="55"/>
      <c r="G92" s="94"/>
      <c r="H92" s="95"/>
    </row>
    <row r="93" spans="1:8" x14ac:dyDescent="0.25">
      <c r="A93" s="50" t="s">
        <v>157</v>
      </c>
      <c r="B93" s="83"/>
      <c r="C93" s="84"/>
      <c r="D93" s="85"/>
      <c r="E93" s="109">
        <v>100</v>
      </c>
      <c r="F93" s="55"/>
      <c r="G93" s="94"/>
      <c r="H93" s="95"/>
    </row>
    <row r="94" spans="1:8" x14ac:dyDescent="0.25">
      <c r="A94" s="50" t="s">
        <v>169</v>
      </c>
      <c r="B94" s="83">
        <v>5400</v>
      </c>
      <c r="C94" s="84">
        <v>5400</v>
      </c>
      <c r="D94" s="85"/>
      <c r="E94" s="109"/>
      <c r="F94" s="55"/>
      <c r="G94" s="94"/>
      <c r="H94" s="95"/>
    </row>
    <row r="95" spans="1:8" x14ac:dyDescent="0.25">
      <c r="A95" s="50" t="s">
        <v>201</v>
      </c>
      <c r="B95" s="83">
        <v>1376.98</v>
      </c>
      <c r="C95" s="84">
        <v>1299.53</v>
      </c>
      <c r="D95" s="85">
        <v>77.45</v>
      </c>
      <c r="E95" s="109"/>
      <c r="F95" s="55"/>
      <c r="G95" s="94"/>
      <c r="H95" s="95"/>
    </row>
    <row r="96" spans="1:8" x14ac:dyDescent="0.25">
      <c r="A96" s="50" t="s">
        <v>141</v>
      </c>
      <c r="B96" s="83">
        <v>84</v>
      </c>
      <c r="C96" s="84">
        <v>70</v>
      </c>
      <c r="D96" s="85">
        <v>14</v>
      </c>
      <c r="E96" s="109">
        <v>150</v>
      </c>
      <c r="F96" s="55"/>
      <c r="G96" s="94"/>
    </row>
    <row r="97" spans="1:8" x14ac:dyDescent="0.25">
      <c r="A97" s="50" t="s">
        <v>14</v>
      </c>
      <c r="B97" s="83"/>
      <c r="C97" s="84"/>
      <c r="D97" s="85"/>
      <c r="E97" s="109"/>
      <c r="F97" s="55"/>
      <c r="G97" s="94"/>
    </row>
    <row r="98" spans="1:8" x14ac:dyDescent="0.25">
      <c r="A98" s="50" t="s">
        <v>270</v>
      </c>
      <c r="B98" s="83">
        <v>1140.3900000000001</v>
      </c>
      <c r="C98" s="84">
        <v>1140.3900000000001</v>
      </c>
      <c r="D98" s="85"/>
      <c r="F98" s="55"/>
      <c r="G98" s="94"/>
    </row>
    <row r="99" spans="1:8" x14ac:dyDescent="0.25">
      <c r="A99" s="50" t="s">
        <v>158</v>
      </c>
      <c r="B99" s="83"/>
      <c r="C99" s="84"/>
      <c r="D99" s="85"/>
      <c r="E99" s="109">
        <v>550</v>
      </c>
      <c r="F99" s="55"/>
      <c r="G99" s="94"/>
    </row>
    <row r="100" spans="1:8" x14ac:dyDescent="0.25">
      <c r="A100" s="50" t="s">
        <v>159</v>
      </c>
      <c r="B100" s="83"/>
      <c r="C100" s="84"/>
      <c r="D100" s="85"/>
      <c r="E100" s="109">
        <v>50</v>
      </c>
      <c r="F100" s="55"/>
      <c r="G100" s="94"/>
    </row>
    <row r="101" spans="1:8" x14ac:dyDescent="0.25">
      <c r="A101" s="50" t="s">
        <v>160</v>
      </c>
      <c r="B101" s="83"/>
      <c r="C101" s="84"/>
      <c r="D101" s="85"/>
      <c r="E101" s="109">
        <v>150</v>
      </c>
      <c r="F101" s="55"/>
      <c r="G101" s="94"/>
    </row>
    <row r="102" spans="1:8" x14ac:dyDescent="0.25">
      <c r="A102" s="50" t="s">
        <v>142</v>
      </c>
      <c r="B102" s="83">
        <v>2530</v>
      </c>
      <c r="C102" s="84">
        <v>2450</v>
      </c>
      <c r="D102" s="85">
        <v>80</v>
      </c>
      <c r="E102" s="109">
        <v>1000</v>
      </c>
      <c r="F102" s="55"/>
      <c r="G102" s="94"/>
    </row>
    <row r="103" spans="1:8" x14ac:dyDescent="0.25">
      <c r="A103" s="50" t="s">
        <v>183</v>
      </c>
      <c r="B103" s="83"/>
      <c r="C103" s="84"/>
      <c r="D103" s="85"/>
      <c r="E103" s="109"/>
      <c r="F103" s="55"/>
      <c r="G103" s="94"/>
    </row>
    <row r="104" spans="1:8" x14ac:dyDescent="0.25">
      <c r="A104" s="50" t="s">
        <v>143</v>
      </c>
      <c r="B104" s="83">
        <v>310.29000000000002</v>
      </c>
      <c r="C104" s="84">
        <v>310.29000000000002</v>
      </c>
      <c r="D104" s="85"/>
      <c r="E104" s="109">
        <v>250</v>
      </c>
      <c r="F104" s="55"/>
      <c r="G104" s="94"/>
    </row>
    <row r="105" spans="1:8" x14ac:dyDescent="0.25">
      <c r="A105" s="50" t="s">
        <v>255</v>
      </c>
      <c r="B105" s="83">
        <v>337.2</v>
      </c>
      <c r="C105" s="84">
        <v>337.2</v>
      </c>
      <c r="D105" s="85"/>
      <c r="E105" s="109"/>
      <c r="F105" s="55"/>
      <c r="G105" s="94"/>
    </row>
    <row r="106" spans="1:8" x14ac:dyDescent="0.25">
      <c r="A106" s="50" t="s">
        <v>144</v>
      </c>
      <c r="B106" s="83"/>
      <c r="C106" s="84"/>
      <c r="D106" s="85"/>
      <c r="E106" s="108">
        <v>100</v>
      </c>
      <c r="F106" s="55"/>
      <c r="G106" s="94"/>
    </row>
    <row r="107" spans="1:8" x14ac:dyDescent="0.25">
      <c r="A107" s="50" t="s">
        <v>145</v>
      </c>
      <c r="B107" s="102"/>
      <c r="C107" s="83"/>
      <c r="D107" s="85"/>
      <c r="E107" s="108">
        <v>100</v>
      </c>
      <c r="F107" s="55"/>
      <c r="G107" s="94"/>
    </row>
    <row r="108" spans="1:8" x14ac:dyDescent="0.25">
      <c r="A108" s="50" t="s">
        <v>146</v>
      </c>
      <c r="B108" s="102"/>
      <c r="C108" s="83"/>
      <c r="D108" s="85"/>
      <c r="E108" s="108"/>
      <c r="F108" s="55"/>
      <c r="G108" s="94"/>
    </row>
    <row r="109" spans="1:8" x14ac:dyDescent="0.25">
      <c r="A109" s="50"/>
      <c r="B109" s="83"/>
      <c r="C109" s="84"/>
      <c r="D109" s="85"/>
      <c r="E109" s="108"/>
      <c r="F109" s="55"/>
      <c r="G109" s="94"/>
    </row>
    <row r="110" spans="1:8" x14ac:dyDescent="0.25">
      <c r="A110" s="50"/>
      <c r="B110" s="83"/>
      <c r="C110" s="84"/>
      <c r="D110" s="85"/>
      <c r="E110" s="109"/>
      <c r="F110" s="55"/>
      <c r="G110" s="94"/>
    </row>
    <row r="111" spans="1:8" x14ac:dyDescent="0.25">
      <c r="A111" s="49" t="s">
        <v>147</v>
      </c>
      <c r="B111" s="83"/>
      <c r="C111" s="84"/>
      <c r="D111" s="85"/>
      <c r="E111" s="109"/>
      <c r="F111" s="55"/>
      <c r="G111" s="94"/>
    </row>
    <row r="112" spans="1:8" x14ac:dyDescent="0.25">
      <c r="A112" s="50" t="s">
        <v>148</v>
      </c>
      <c r="B112" s="83"/>
      <c r="C112" s="84"/>
      <c r="D112" s="85"/>
      <c r="E112" s="109"/>
      <c r="F112" s="55"/>
      <c r="G112" s="94"/>
      <c r="H112" s="107"/>
    </row>
    <row r="113" spans="1:7" x14ac:dyDescent="0.25">
      <c r="A113" s="50" t="s">
        <v>149</v>
      </c>
      <c r="B113" s="83"/>
      <c r="C113" s="84"/>
      <c r="D113" s="85"/>
      <c r="E113" s="109"/>
      <c r="F113" s="55"/>
      <c r="G113" s="94"/>
    </row>
    <row r="114" spans="1:7" x14ac:dyDescent="0.25">
      <c r="A114" s="50"/>
      <c r="B114" s="106">
        <f>SUM(B32:B112)</f>
        <v>38843.5</v>
      </c>
      <c r="C114" s="106">
        <f>SUM(C32:C112)</f>
        <v>37907.35</v>
      </c>
      <c r="D114" s="106">
        <f>SUM(D31:D111)</f>
        <v>936.15</v>
      </c>
      <c r="E114" s="110">
        <f>SUM(E32:E112)</f>
        <v>33617</v>
      </c>
      <c r="F114" s="55"/>
      <c r="G114" s="94"/>
    </row>
    <row r="115" spans="1:7" x14ac:dyDescent="0.25">
      <c r="A115" s="50" t="s">
        <v>150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0FDE1-9AB2-414A-AC07-ACE49240FD8F}">
  <dimension ref="A1:C58"/>
  <sheetViews>
    <sheetView topLeftCell="A18" workbookViewId="0">
      <selection activeCell="F13" sqref="F13"/>
    </sheetView>
  </sheetViews>
  <sheetFormatPr defaultRowHeight="15" x14ac:dyDescent="0.25"/>
  <cols>
    <col min="1" max="1" width="61.28515625" customWidth="1"/>
    <col min="2" max="2" width="11.5703125" customWidth="1"/>
    <col min="3" max="3" width="13.5703125" customWidth="1"/>
  </cols>
  <sheetData>
    <row r="1" spans="1:3" x14ac:dyDescent="0.25">
      <c r="A1" s="1" t="s">
        <v>27</v>
      </c>
      <c r="B1" s="2"/>
    </row>
    <row r="2" spans="1:3" x14ac:dyDescent="0.25">
      <c r="A2" s="3">
        <v>44621</v>
      </c>
      <c r="B2" s="2"/>
    </row>
    <row r="3" spans="1:3" x14ac:dyDescent="0.25">
      <c r="A3" s="168" t="s">
        <v>0</v>
      </c>
      <c r="B3" s="42" t="s">
        <v>1</v>
      </c>
      <c r="C3" s="159" t="s">
        <v>2</v>
      </c>
    </row>
    <row r="4" spans="1:3" x14ac:dyDescent="0.25">
      <c r="A4" s="147" t="s">
        <v>330</v>
      </c>
      <c r="B4" s="158">
        <v>299.7</v>
      </c>
      <c r="C4" s="146" t="s">
        <v>4</v>
      </c>
    </row>
    <row r="5" spans="1:3" x14ac:dyDescent="0.25">
      <c r="A5" s="147" t="s">
        <v>331</v>
      </c>
      <c r="B5" s="158">
        <v>500</v>
      </c>
      <c r="C5" s="147" t="s">
        <v>319</v>
      </c>
    </row>
    <row r="6" spans="1:3" x14ac:dyDescent="0.25">
      <c r="A6" s="131"/>
      <c r="B6" s="170">
        <f>SUM(B4:B5)</f>
        <v>799.7</v>
      </c>
      <c r="C6" s="147"/>
    </row>
    <row r="7" spans="1:3" x14ac:dyDescent="0.25">
      <c r="A7" s="126"/>
      <c r="B7" s="42"/>
      <c r="C7" s="21"/>
    </row>
    <row r="8" spans="1:3" x14ac:dyDescent="0.25">
      <c r="A8" s="153" t="s">
        <v>3</v>
      </c>
      <c r="B8" s="113"/>
      <c r="C8" s="19"/>
    </row>
    <row r="9" spans="1:3" x14ac:dyDescent="0.25">
      <c r="A9" s="19" t="s">
        <v>332</v>
      </c>
      <c r="B9" s="129">
        <v>102.75</v>
      </c>
      <c r="C9" s="146" t="s">
        <v>4</v>
      </c>
    </row>
    <row r="10" spans="1:3" x14ac:dyDescent="0.25">
      <c r="A10" s="21" t="s">
        <v>333</v>
      </c>
      <c r="B10" s="155">
        <v>38.93</v>
      </c>
      <c r="C10" s="147" t="s">
        <v>4</v>
      </c>
    </row>
    <row r="11" spans="1:3" x14ac:dyDescent="0.25">
      <c r="A11" s="21" t="s">
        <v>335</v>
      </c>
      <c r="B11" s="141">
        <v>38.93</v>
      </c>
      <c r="C11" s="21" t="s">
        <v>4</v>
      </c>
    </row>
    <row r="12" spans="1:3" x14ac:dyDescent="0.25">
      <c r="A12" s="21" t="s">
        <v>329</v>
      </c>
      <c r="B12" s="141">
        <v>1492.56</v>
      </c>
      <c r="C12" s="21" t="s">
        <v>4</v>
      </c>
    </row>
    <row r="13" spans="1:3" x14ac:dyDescent="0.25">
      <c r="A13" s="21" t="s">
        <v>5</v>
      </c>
      <c r="B13" s="141">
        <v>1164.82</v>
      </c>
      <c r="C13" s="21" t="s">
        <v>4</v>
      </c>
    </row>
    <row r="14" spans="1:3" x14ac:dyDescent="0.25">
      <c r="A14" s="21" t="s">
        <v>7</v>
      </c>
      <c r="B14" s="141">
        <v>12.6</v>
      </c>
      <c r="C14" s="21" t="s">
        <v>4</v>
      </c>
    </row>
    <row r="15" spans="1:3" x14ac:dyDescent="0.25">
      <c r="A15" s="21" t="s">
        <v>6</v>
      </c>
      <c r="B15" s="141">
        <v>20</v>
      </c>
      <c r="C15" s="21" t="s">
        <v>46</v>
      </c>
    </row>
    <row r="16" spans="1:3" x14ac:dyDescent="0.25">
      <c r="A16" s="21" t="s">
        <v>328</v>
      </c>
      <c r="B16" s="141">
        <v>14.39</v>
      </c>
      <c r="C16" s="9" t="s">
        <v>4</v>
      </c>
    </row>
    <row r="17" spans="1:3" x14ac:dyDescent="0.25">
      <c r="A17" s="21" t="s">
        <v>337</v>
      </c>
      <c r="B17" s="141">
        <v>120</v>
      </c>
      <c r="C17" s="9" t="s">
        <v>46</v>
      </c>
    </row>
    <row r="18" spans="1:3" x14ac:dyDescent="0.25">
      <c r="A18" s="21" t="s">
        <v>343</v>
      </c>
      <c r="B18" s="141">
        <v>441.02</v>
      </c>
      <c r="C18" s="9" t="s">
        <v>4</v>
      </c>
    </row>
    <row r="19" spans="1:3" x14ac:dyDescent="0.25">
      <c r="A19" s="21" t="s">
        <v>298</v>
      </c>
      <c r="B19" s="141">
        <v>440.63</v>
      </c>
      <c r="C19" s="9" t="s">
        <v>4</v>
      </c>
    </row>
    <row r="20" spans="1:3" x14ac:dyDescent="0.25">
      <c r="A20" s="21" t="s">
        <v>344</v>
      </c>
      <c r="B20" s="141">
        <v>53.95</v>
      </c>
      <c r="C20" s="9" t="s">
        <v>4</v>
      </c>
    </row>
    <row r="21" spans="1:3" x14ac:dyDescent="0.25">
      <c r="A21" s="21" t="s">
        <v>345</v>
      </c>
      <c r="B21" s="141">
        <v>27.05</v>
      </c>
      <c r="C21" s="9" t="s">
        <v>46</v>
      </c>
    </row>
    <row r="22" spans="1:3" x14ac:dyDescent="0.25">
      <c r="A22" s="21" t="s">
        <v>346</v>
      </c>
      <c r="B22" s="141">
        <v>1176</v>
      </c>
      <c r="C22" s="9" t="s">
        <v>4</v>
      </c>
    </row>
    <row r="23" spans="1:3" x14ac:dyDescent="0.25">
      <c r="A23" s="21"/>
      <c r="B23" s="171">
        <f>SUM(B9:B22)</f>
        <v>5143.6299999999992</v>
      </c>
      <c r="C23" s="9"/>
    </row>
    <row r="24" spans="1:3" ht="15.75" thickBot="1" x14ac:dyDescent="0.3">
      <c r="A24" s="9"/>
      <c r="B24" s="141"/>
      <c r="C24" s="9"/>
    </row>
    <row r="25" spans="1:3" ht="15.75" thickBot="1" x14ac:dyDescent="0.3">
      <c r="A25" s="26" t="s">
        <v>338</v>
      </c>
      <c r="B25" s="140"/>
      <c r="C25" s="9"/>
    </row>
    <row r="26" spans="1:3" ht="15.75" thickBot="1" x14ac:dyDescent="0.3">
      <c r="A26" s="27" t="s">
        <v>9</v>
      </c>
      <c r="B26" s="166">
        <v>17750.16</v>
      </c>
      <c r="C26" s="24"/>
    </row>
    <row r="27" spans="1:3" ht="15.75" thickBot="1" x14ac:dyDescent="0.3">
      <c r="A27" s="29" t="s">
        <v>10</v>
      </c>
      <c r="B27" s="165">
        <v>2211.87</v>
      </c>
      <c r="C27" s="24"/>
    </row>
    <row r="28" spans="1:3" ht="15.75" thickBot="1" x14ac:dyDescent="0.3">
      <c r="A28" s="25" t="s">
        <v>11</v>
      </c>
      <c r="B28" s="164">
        <f>SUM(B26:B27)</f>
        <v>19962.03</v>
      </c>
      <c r="C28" s="24"/>
    </row>
    <row r="29" spans="1:3" ht="15.75" thickBot="1" x14ac:dyDescent="0.3">
      <c r="A29" s="46" t="s">
        <v>39</v>
      </c>
      <c r="B29" s="2"/>
      <c r="C29" s="24"/>
    </row>
    <row r="30" spans="1:3" ht="15.75" thickBot="1" x14ac:dyDescent="0.3">
      <c r="A30" s="47" t="s">
        <v>12</v>
      </c>
      <c r="B30" s="32">
        <v>78441.259999999995</v>
      </c>
      <c r="C30" s="24"/>
    </row>
    <row r="31" spans="1:3" ht="15.75" thickBot="1" x14ac:dyDescent="0.3">
      <c r="A31" s="31"/>
      <c r="B31" s="15"/>
      <c r="C31" s="24"/>
    </row>
    <row r="32" spans="1:3" x14ac:dyDescent="0.25">
      <c r="A32" s="160" t="s">
        <v>13</v>
      </c>
      <c r="B32" s="2"/>
      <c r="C32" s="33"/>
    </row>
    <row r="33" spans="1:3" x14ac:dyDescent="0.25">
      <c r="A33" s="19" t="s">
        <v>14</v>
      </c>
      <c r="B33" s="111">
        <v>645.85</v>
      </c>
      <c r="C33" s="33"/>
    </row>
    <row r="34" spans="1:3" x14ac:dyDescent="0.25">
      <c r="A34" s="9" t="s">
        <v>15</v>
      </c>
      <c r="B34" s="10">
        <v>12482.69</v>
      </c>
      <c r="C34" s="33"/>
    </row>
    <row r="35" spans="1:3" x14ac:dyDescent="0.25">
      <c r="A35" s="9" t="s">
        <v>16</v>
      </c>
      <c r="B35" s="10">
        <v>10265.98</v>
      </c>
      <c r="C35" s="33"/>
    </row>
    <row r="36" spans="1:3" x14ac:dyDescent="0.25">
      <c r="A36" s="11" t="s">
        <v>17</v>
      </c>
      <c r="B36" s="37">
        <v>1000</v>
      </c>
      <c r="C36" s="33"/>
    </row>
    <row r="37" spans="1:3" x14ac:dyDescent="0.25">
      <c r="A37" s="21" t="s">
        <v>18</v>
      </c>
      <c r="B37" s="39">
        <v>551.78</v>
      </c>
      <c r="C37" s="33"/>
    </row>
    <row r="38" spans="1:3" x14ac:dyDescent="0.25">
      <c r="A38" s="21" t="s">
        <v>19</v>
      </c>
      <c r="B38" s="39">
        <v>288.62</v>
      </c>
      <c r="C38" s="38"/>
    </row>
    <row r="39" spans="1:3" x14ac:dyDescent="0.25">
      <c r="A39" s="11" t="s">
        <v>20</v>
      </c>
      <c r="B39" s="40">
        <v>865.33</v>
      </c>
      <c r="C39" s="38"/>
    </row>
    <row r="40" spans="1:3" x14ac:dyDescent="0.25">
      <c r="A40" s="11" t="s">
        <v>21</v>
      </c>
      <c r="B40" s="40">
        <v>80</v>
      </c>
      <c r="C40" s="38"/>
    </row>
    <row r="41" spans="1:3" x14ac:dyDescent="0.25">
      <c r="A41" s="19" t="s">
        <v>23</v>
      </c>
      <c r="B41" s="39">
        <v>89.71</v>
      </c>
      <c r="C41" s="38"/>
    </row>
    <row r="42" spans="1:3" x14ac:dyDescent="0.25">
      <c r="A42" s="11" t="s">
        <v>291</v>
      </c>
      <c r="B42" s="40">
        <v>272.41000000000003</v>
      </c>
      <c r="C42" s="38"/>
    </row>
    <row r="43" spans="1:3" x14ac:dyDescent="0.25">
      <c r="A43" s="11" t="s">
        <v>321</v>
      </c>
      <c r="B43" s="40">
        <v>530.70000000000005</v>
      </c>
      <c r="C43" s="38"/>
    </row>
    <row r="44" spans="1:3" x14ac:dyDescent="0.25">
      <c r="A44" s="41" t="s">
        <v>24</v>
      </c>
      <c r="B44" s="149">
        <v>23576.19</v>
      </c>
      <c r="C44" s="38"/>
    </row>
    <row r="45" spans="1:3" x14ac:dyDescent="0.25">
      <c r="A45" s="112"/>
      <c r="C45" s="38"/>
    </row>
    <row r="46" spans="1:3" x14ac:dyDescent="0.25">
      <c r="A46" s="1" t="s">
        <v>41</v>
      </c>
      <c r="B46" s="161"/>
      <c r="C46" s="38"/>
    </row>
    <row r="47" spans="1:3" x14ac:dyDescent="0.25">
      <c r="A47" s="1" t="s">
        <v>350</v>
      </c>
      <c r="B47" s="113"/>
    </row>
    <row r="48" spans="1:3" x14ac:dyDescent="0.25">
      <c r="A48" s="1"/>
      <c r="B48" s="113"/>
    </row>
    <row r="49" spans="1:2" x14ac:dyDescent="0.25">
      <c r="A49" s="1"/>
      <c r="B49" s="113"/>
    </row>
    <row r="50" spans="1:2" x14ac:dyDescent="0.25">
      <c r="A50" s="1"/>
      <c r="B50" s="113"/>
    </row>
    <row r="51" spans="1:2" x14ac:dyDescent="0.25">
      <c r="A51" s="1" t="s">
        <v>349</v>
      </c>
      <c r="B51" s="113"/>
    </row>
    <row r="52" spans="1:2" x14ac:dyDescent="0.25">
      <c r="A52" s="43" t="s">
        <v>176</v>
      </c>
    </row>
    <row r="53" spans="1:2" x14ac:dyDescent="0.25">
      <c r="A53" s="43" t="s">
        <v>320</v>
      </c>
    </row>
    <row r="54" spans="1:2" x14ac:dyDescent="0.25">
      <c r="A54" s="43" t="s">
        <v>177</v>
      </c>
    </row>
    <row r="55" spans="1:2" x14ac:dyDescent="0.25">
      <c r="A55" s="43" t="s">
        <v>339</v>
      </c>
    </row>
    <row r="56" spans="1:2" x14ac:dyDescent="0.25">
      <c r="A56" s="114" t="s">
        <v>334</v>
      </c>
    </row>
    <row r="57" spans="1:2" x14ac:dyDescent="0.25">
      <c r="A57" s="114" t="s">
        <v>336</v>
      </c>
    </row>
    <row r="58" spans="1:2" x14ac:dyDescent="0.25">
      <c r="A58" s="114" t="s">
        <v>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27A8-D3A7-4528-93DF-1A0E4EFDF703}">
  <dimension ref="A1:I118"/>
  <sheetViews>
    <sheetView topLeftCell="A4" workbookViewId="0">
      <selection activeCell="M12" sqref="M12"/>
    </sheetView>
  </sheetViews>
  <sheetFormatPr defaultRowHeight="15" x14ac:dyDescent="0.25"/>
  <cols>
    <col min="1" max="1" width="26.28515625" customWidth="1"/>
    <col min="2" max="3" width="10.28515625" customWidth="1"/>
    <col min="4" max="4" width="8.7109375" customWidth="1"/>
    <col min="5" max="5" width="10.28515625" customWidth="1"/>
    <col min="6" max="6" width="1.140625" customWidth="1"/>
    <col min="8" max="8" width="10.42578125" customWidth="1"/>
  </cols>
  <sheetData>
    <row r="1" spans="1:8" ht="15.75" thickBot="1" x14ac:dyDescent="0.3">
      <c r="A1" s="48" t="s">
        <v>348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338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>
        <v>540</v>
      </c>
      <c r="C4" s="58"/>
      <c r="D4" s="58"/>
      <c r="E4" s="109">
        <v>520</v>
      </c>
      <c r="F4" s="55"/>
      <c r="G4" s="59" t="s">
        <v>58</v>
      </c>
      <c r="H4" s="60">
        <v>17750.16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SUM(H44+H63)</f>
        <v>5286.53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f>SUM(H36)</f>
        <v>299.7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12763.330000000002</v>
      </c>
    </row>
    <row r="8" spans="1:8" x14ac:dyDescent="0.25">
      <c r="A8" s="50" t="s">
        <v>64</v>
      </c>
      <c r="B8" s="58">
        <v>0.24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2211.87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264</v>
      </c>
      <c r="B12" s="58">
        <v>951</v>
      </c>
      <c r="C12" s="58"/>
      <c r="D12" s="58"/>
      <c r="E12" s="109"/>
      <c r="F12" s="55"/>
      <c r="G12" s="59" t="s">
        <v>70</v>
      </c>
      <c r="H12" s="60"/>
    </row>
    <row r="13" spans="1:8" x14ac:dyDescent="0.25">
      <c r="A13" s="50" t="s">
        <v>69</v>
      </c>
      <c r="B13" s="58"/>
      <c r="C13" s="58"/>
      <c r="D13" s="58"/>
      <c r="E13" s="109"/>
      <c r="F13" s="55"/>
      <c r="G13" s="68"/>
      <c r="H13" s="60"/>
    </row>
    <row r="14" spans="1:8" x14ac:dyDescent="0.25">
      <c r="A14" s="50" t="s">
        <v>71</v>
      </c>
      <c r="B14" s="58"/>
      <c r="C14" s="58"/>
      <c r="D14" s="58"/>
      <c r="E14" s="109"/>
      <c r="F14" s="55"/>
      <c r="G14" s="56"/>
      <c r="H14" s="60"/>
    </row>
    <row r="15" spans="1:8" x14ac:dyDescent="0.25">
      <c r="A15" s="50" t="s">
        <v>72</v>
      </c>
      <c r="B15" s="58">
        <v>1123.9100000000001</v>
      </c>
      <c r="C15" s="58"/>
      <c r="D15" s="58"/>
      <c r="E15" s="109">
        <v>1500</v>
      </c>
      <c r="F15" s="55"/>
      <c r="G15" s="69" t="s">
        <v>73</v>
      </c>
      <c r="H15" s="70">
        <f>SUM(H7+H9+H11)</f>
        <v>93416.459999999992</v>
      </c>
    </row>
    <row r="16" spans="1:8" x14ac:dyDescent="0.25">
      <c r="A16" s="50" t="s">
        <v>74</v>
      </c>
      <c r="B16" s="58"/>
      <c r="C16" s="58"/>
      <c r="D16" s="58"/>
      <c r="E16" s="109"/>
      <c r="F16" s="55"/>
      <c r="G16" s="71"/>
      <c r="H16" s="71"/>
    </row>
    <row r="17" spans="1:8" x14ac:dyDescent="0.25">
      <c r="A17" s="50" t="s">
        <v>211</v>
      </c>
      <c r="B17" s="58">
        <v>659</v>
      </c>
      <c r="C17" s="58"/>
      <c r="D17" s="58"/>
      <c r="E17" s="109"/>
      <c r="F17" s="55"/>
      <c r="G17" s="169"/>
      <c r="H17" s="169"/>
    </row>
    <row r="18" spans="1:8" x14ac:dyDescent="0.25">
      <c r="A18" s="50" t="s">
        <v>325</v>
      </c>
      <c r="B18" s="58">
        <v>5400</v>
      </c>
      <c r="C18" s="58"/>
      <c r="D18" s="58"/>
      <c r="E18" s="109"/>
      <c r="F18" s="55"/>
      <c r="G18" s="74" t="s">
        <v>80</v>
      </c>
      <c r="H18" s="75">
        <v>90473.74</v>
      </c>
    </row>
    <row r="19" spans="1:8" x14ac:dyDescent="0.25">
      <c r="A19" s="50" t="s">
        <v>76</v>
      </c>
      <c r="B19" s="58">
        <v>2450</v>
      </c>
      <c r="C19" s="58"/>
      <c r="D19" s="58"/>
      <c r="E19" s="109"/>
      <c r="F19" s="55"/>
    </row>
    <row r="20" spans="1:8" x14ac:dyDescent="0.25">
      <c r="A20" s="50" t="s">
        <v>340</v>
      </c>
      <c r="B20" s="58">
        <v>299.7</v>
      </c>
      <c r="C20" s="58"/>
      <c r="D20" s="58"/>
      <c r="E20" s="109"/>
      <c r="F20" s="55"/>
      <c r="G20" s="77" t="s">
        <v>83</v>
      </c>
      <c r="H20" s="77"/>
    </row>
    <row r="21" spans="1:8" x14ac:dyDescent="0.25">
      <c r="A21" s="50" t="s">
        <v>77</v>
      </c>
      <c r="B21" s="58"/>
      <c r="C21" s="58"/>
      <c r="D21" s="58"/>
      <c r="E21" s="109"/>
      <c r="F21" s="55"/>
      <c r="G21" s="77" t="s">
        <v>85</v>
      </c>
      <c r="H21" s="103">
        <f>SUM(B30)</f>
        <v>46929.85</v>
      </c>
    </row>
    <row r="22" spans="1:8" x14ac:dyDescent="0.25">
      <c r="A22" s="50" t="s">
        <v>319</v>
      </c>
      <c r="B22" s="58">
        <v>500</v>
      </c>
      <c r="C22" s="58"/>
      <c r="D22" s="58"/>
      <c r="E22" s="109"/>
      <c r="F22" s="55"/>
      <c r="G22" s="76" t="s">
        <v>87</v>
      </c>
      <c r="H22" s="78"/>
    </row>
    <row r="23" spans="1:8" x14ac:dyDescent="0.25">
      <c r="A23" s="50" t="s">
        <v>78</v>
      </c>
      <c r="B23" s="58">
        <v>406</v>
      </c>
      <c r="C23" s="58"/>
      <c r="D23" s="58"/>
      <c r="E23" s="109">
        <v>720</v>
      </c>
      <c r="F23" s="55"/>
      <c r="G23" s="79"/>
      <c r="H23" s="82">
        <f>SUM(H21:H22)</f>
        <v>46929.85</v>
      </c>
    </row>
    <row r="24" spans="1:8" x14ac:dyDescent="0.25">
      <c r="A24" s="73" t="s">
        <v>79</v>
      </c>
      <c r="B24" s="98">
        <f>SUM(B3:B23)</f>
        <v>12929.85</v>
      </c>
      <c r="C24" s="58"/>
      <c r="D24" s="58"/>
      <c r="E24" s="110">
        <f>SUM(E4:E23)</f>
        <v>3085</v>
      </c>
      <c r="F24" s="55"/>
      <c r="G24" s="80" t="s">
        <v>89</v>
      </c>
      <c r="H24" s="80"/>
    </row>
    <row r="25" spans="1:8" x14ac:dyDescent="0.25">
      <c r="A25" s="73" t="s">
        <v>81</v>
      </c>
      <c r="B25" s="58"/>
      <c r="C25" s="58"/>
      <c r="D25" s="58"/>
      <c r="E25" s="109"/>
      <c r="F25" s="55"/>
      <c r="G25" s="80" t="s">
        <v>90</v>
      </c>
      <c r="H25" s="81">
        <f>SUM(B117)</f>
        <v>43987.12999999999</v>
      </c>
    </row>
    <row r="26" spans="1:8" x14ac:dyDescent="0.25">
      <c r="A26" s="50" t="s">
        <v>82</v>
      </c>
      <c r="B26" s="58">
        <v>17000</v>
      </c>
      <c r="C26" s="58"/>
      <c r="D26" s="58"/>
      <c r="E26" s="109"/>
      <c r="F26" s="55"/>
      <c r="G26" s="76" t="s">
        <v>87</v>
      </c>
      <c r="H26" s="78"/>
    </row>
    <row r="27" spans="1:8" x14ac:dyDescent="0.25">
      <c r="A27" s="50" t="s">
        <v>84</v>
      </c>
      <c r="B27" s="58">
        <v>17000</v>
      </c>
      <c r="C27" s="58"/>
      <c r="D27" s="58"/>
      <c r="E27" s="109"/>
      <c r="F27" s="55"/>
      <c r="G27" s="79"/>
      <c r="H27" s="82">
        <f>SUM(H25)-H26</f>
        <v>43987.12999999999</v>
      </c>
    </row>
    <row r="28" spans="1:8" x14ac:dyDescent="0.25">
      <c r="A28" s="50" t="s">
        <v>86</v>
      </c>
      <c r="B28" s="58"/>
      <c r="C28" s="58"/>
      <c r="D28" s="58"/>
      <c r="E28" s="109"/>
      <c r="F28" s="55"/>
    </row>
    <row r="29" spans="1:8" x14ac:dyDescent="0.25">
      <c r="A29" s="50" t="s">
        <v>88</v>
      </c>
      <c r="B29" s="58"/>
      <c r="C29" s="58"/>
      <c r="D29" s="58"/>
      <c r="E29" s="109"/>
      <c r="F29" s="55"/>
      <c r="G29" s="86" t="s">
        <v>94</v>
      </c>
      <c r="H29" s="87">
        <f>SUM(H18+H23-H27)</f>
        <v>93416.46</v>
      </c>
    </row>
    <row r="30" spans="1:8" x14ac:dyDescent="0.25">
      <c r="A30" s="73" t="s">
        <v>85</v>
      </c>
      <c r="B30" s="98">
        <f>SUM(B24:B27)</f>
        <v>46929.85</v>
      </c>
      <c r="C30" s="58"/>
      <c r="D30" s="58"/>
      <c r="E30" s="109"/>
      <c r="F30" s="55"/>
      <c r="H30" s="88" t="s">
        <v>96</v>
      </c>
    </row>
    <row r="31" spans="1:8" x14ac:dyDescent="0.25">
      <c r="A31" s="50"/>
      <c r="B31" s="58"/>
      <c r="C31" s="58"/>
      <c r="D31" s="58"/>
      <c r="E31" s="109"/>
      <c r="F31" s="55"/>
    </row>
    <row r="32" spans="1:8" x14ac:dyDescent="0.25">
      <c r="A32" s="51" t="s">
        <v>91</v>
      </c>
      <c r="B32" s="58"/>
      <c r="C32" s="58"/>
      <c r="D32" s="58"/>
      <c r="E32" s="109"/>
      <c r="F32" s="55"/>
    </row>
    <row r="33" spans="1:9" x14ac:dyDescent="0.25">
      <c r="A33" s="49" t="s">
        <v>92</v>
      </c>
      <c r="B33" s="99"/>
      <c r="C33" s="100"/>
      <c r="D33" s="101"/>
      <c r="E33" s="108"/>
      <c r="F33" s="55"/>
    </row>
    <row r="34" spans="1:9" x14ac:dyDescent="0.25">
      <c r="A34" s="50" t="s">
        <v>93</v>
      </c>
      <c r="B34" s="83">
        <v>293.45999999999998</v>
      </c>
      <c r="C34" s="84">
        <v>293.45999999999998</v>
      </c>
      <c r="D34" s="85"/>
      <c r="E34" s="109">
        <v>750</v>
      </c>
      <c r="F34" s="55"/>
      <c r="G34" s="89" t="s">
        <v>342</v>
      </c>
      <c r="H34" s="89"/>
    </row>
    <row r="35" spans="1:9" x14ac:dyDescent="0.25">
      <c r="A35" s="50" t="s">
        <v>95</v>
      </c>
      <c r="B35" s="83">
        <v>12167.4</v>
      </c>
      <c r="C35" s="84">
        <v>12167.4</v>
      </c>
      <c r="D35" s="85"/>
      <c r="E35" s="109">
        <v>12600</v>
      </c>
      <c r="F35" s="55"/>
      <c r="G35" s="89"/>
      <c r="H35" s="90">
        <v>299.7</v>
      </c>
    </row>
    <row r="36" spans="1:9" x14ac:dyDescent="0.25">
      <c r="A36" s="50" t="s">
        <v>97</v>
      </c>
      <c r="B36" s="83">
        <v>240</v>
      </c>
      <c r="C36" s="84">
        <v>240</v>
      </c>
      <c r="D36" s="85"/>
      <c r="E36" s="109">
        <v>240</v>
      </c>
      <c r="F36" s="55"/>
      <c r="G36" s="89"/>
      <c r="H36" s="92">
        <f>SUM(H35)</f>
        <v>299.7</v>
      </c>
    </row>
    <row r="37" spans="1:9" x14ac:dyDescent="0.25">
      <c r="A37" s="50" t="s">
        <v>98</v>
      </c>
      <c r="B37" s="83">
        <v>202.8</v>
      </c>
      <c r="C37" s="84">
        <v>169</v>
      </c>
      <c r="D37" s="85">
        <v>33.799999999999997</v>
      </c>
      <c r="E37" s="109">
        <v>150</v>
      </c>
      <c r="F37" s="55"/>
      <c r="I37" s="89"/>
    </row>
    <row r="38" spans="1:9" x14ac:dyDescent="0.25">
      <c r="A38" s="50"/>
      <c r="B38" s="83"/>
      <c r="C38" s="84"/>
      <c r="D38" s="85"/>
      <c r="E38" s="109"/>
      <c r="F38" s="55"/>
      <c r="I38" s="89"/>
    </row>
    <row r="39" spans="1:9" x14ac:dyDescent="0.25">
      <c r="A39" s="49" t="s">
        <v>99</v>
      </c>
      <c r="B39" s="83"/>
      <c r="C39" s="84"/>
      <c r="D39" s="85"/>
      <c r="E39" s="109"/>
      <c r="F39" s="55"/>
      <c r="G39" s="89" t="s">
        <v>153</v>
      </c>
      <c r="I39" s="89"/>
    </row>
    <row r="40" spans="1:9" x14ac:dyDescent="0.25">
      <c r="A40" s="50" t="s">
        <v>101</v>
      </c>
      <c r="B40" s="83"/>
      <c r="C40" s="84"/>
      <c r="D40" s="85"/>
      <c r="E40" s="109">
        <v>450</v>
      </c>
      <c r="F40" s="55"/>
      <c r="G40" s="89">
        <v>2034</v>
      </c>
      <c r="H40" s="90">
        <v>175</v>
      </c>
    </row>
    <row r="41" spans="1:9" x14ac:dyDescent="0.25">
      <c r="A41" s="50" t="s">
        <v>102</v>
      </c>
      <c r="B41" s="83">
        <v>364.5</v>
      </c>
      <c r="C41" s="84">
        <v>311.54000000000002</v>
      </c>
      <c r="D41" s="85">
        <v>52.96</v>
      </c>
      <c r="E41" s="109">
        <v>300</v>
      </c>
      <c r="F41" s="55"/>
      <c r="G41" s="89">
        <v>2042</v>
      </c>
      <c r="H41" s="90">
        <v>25</v>
      </c>
    </row>
    <row r="42" spans="1:9" x14ac:dyDescent="0.25">
      <c r="A42" s="50"/>
      <c r="B42" s="83"/>
      <c r="C42" s="84"/>
      <c r="D42" s="85"/>
      <c r="E42" s="109"/>
      <c r="F42" s="55"/>
      <c r="G42" s="89">
        <v>2049</v>
      </c>
      <c r="H42" s="90">
        <v>14.97</v>
      </c>
    </row>
    <row r="43" spans="1:9" x14ac:dyDescent="0.25">
      <c r="A43" s="49" t="s">
        <v>103</v>
      </c>
      <c r="B43" s="83"/>
      <c r="C43" s="84"/>
      <c r="D43" s="85"/>
      <c r="E43" s="109"/>
      <c r="F43" s="55"/>
      <c r="G43" s="89">
        <v>2050</v>
      </c>
      <c r="H43" s="90">
        <v>30.68</v>
      </c>
    </row>
    <row r="44" spans="1:9" x14ac:dyDescent="0.25">
      <c r="A44" s="50" t="s">
        <v>104</v>
      </c>
      <c r="B44" s="83">
        <v>150</v>
      </c>
      <c r="C44" s="84">
        <v>150</v>
      </c>
      <c r="D44" s="85"/>
      <c r="E44" s="109">
        <v>150</v>
      </c>
      <c r="F44" s="55"/>
      <c r="G44" s="89"/>
      <c r="H44" s="172">
        <f>SUM(H40:H43)</f>
        <v>245.65</v>
      </c>
    </row>
    <row r="45" spans="1:9" x14ac:dyDescent="0.25">
      <c r="A45" s="50" t="s">
        <v>105</v>
      </c>
      <c r="B45" s="83">
        <v>240</v>
      </c>
      <c r="C45" s="84">
        <v>200</v>
      </c>
      <c r="D45" s="85">
        <v>40</v>
      </c>
      <c r="E45" s="109">
        <v>260</v>
      </c>
      <c r="F45" s="55"/>
      <c r="G45" s="89"/>
      <c r="H45" s="133"/>
    </row>
    <row r="46" spans="1:9" x14ac:dyDescent="0.25">
      <c r="A46" s="50"/>
      <c r="B46" s="83"/>
      <c r="C46" s="84"/>
      <c r="D46" s="85"/>
      <c r="E46" s="109"/>
      <c r="F46" s="55"/>
      <c r="H46" s="134"/>
    </row>
    <row r="47" spans="1:9" x14ac:dyDescent="0.25">
      <c r="A47" s="49" t="s">
        <v>106</v>
      </c>
      <c r="B47" s="83"/>
      <c r="C47" s="84"/>
      <c r="D47" s="85"/>
      <c r="E47" s="109"/>
      <c r="F47" s="55"/>
    </row>
    <row r="48" spans="1:9" x14ac:dyDescent="0.25">
      <c r="A48" s="50" t="s">
        <v>107</v>
      </c>
      <c r="B48" s="83">
        <v>1375.54</v>
      </c>
      <c r="C48" s="84">
        <v>1375.54</v>
      </c>
      <c r="D48" s="85"/>
      <c r="E48" s="109">
        <v>1200</v>
      </c>
      <c r="F48" s="55"/>
    </row>
    <row r="49" spans="1:8" x14ac:dyDescent="0.25">
      <c r="A49" s="50" t="s">
        <v>108</v>
      </c>
      <c r="B49" s="83">
        <v>381.63</v>
      </c>
      <c r="C49" s="84">
        <v>381.63</v>
      </c>
      <c r="D49" s="85"/>
      <c r="E49" s="109">
        <v>420</v>
      </c>
      <c r="F49" s="55"/>
    </row>
    <row r="50" spans="1:8" x14ac:dyDescent="0.25">
      <c r="A50" s="50" t="s">
        <v>109</v>
      </c>
      <c r="B50" s="83"/>
      <c r="C50" s="84"/>
      <c r="D50" s="85"/>
      <c r="E50" s="109">
        <v>500</v>
      </c>
      <c r="F50" s="55"/>
    </row>
    <row r="51" spans="1:8" x14ac:dyDescent="0.25">
      <c r="A51" s="50" t="s">
        <v>110</v>
      </c>
      <c r="B51" s="83">
        <v>37</v>
      </c>
      <c r="C51" s="84">
        <v>37</v>
      </c>
      <c r="D51" s="85"/>
      <c r="E51" s="109">
        <v>150</v>
      </c>
      <c r="F51" s="55"/>
      <c r="G51" s="89" t="s">
        <v>296</v>
      </c>
      <c r="H51" s="136"/>
    </row>
    <row r="52" spans="1:8" x14ac:dyDescent="0.25">
      <c r="A52" s="50" t="s">
        <v>111</v>
      </c>
      <c r="B52" s="83"/>
      <c r="C52" s="84"/>
      <c r="D52" s="85"/>
      <c r="E52" s="109"/>
      <c r="F52" s="55"/>
      <c r="G52" s="89">
        <v>2059</v>
      </c>
      <c r="H52" s="90">
        <v>38.93</v>
      </c>
    </row>
    <row r="53" spans="1:8" x14ac:dyDescent="0.25">
      <c r="A53" s="50" t="s">
        <v>112</v>
      </c>
      <c r="B53" s="83">
        <v>120</v>
      </c>
      <c r="C53" s="84">
        <v>100</v>
      </c>
      <c r="D53" s="85">
        <v>20</v>
      </c>
      <c r="E53" s="109">
        <v>140</v>
      </c>
      <c r="F53" s="55"/>
      <c r="G53" s="89">
        <v>2060</v>
      </c>
      <c r="H53" s="89">
        <v>38.93</v>
      </c>
    </row>
    <row r="54" spans="1:8" x14ac:dyDescent="0.25">
      <c r="A54" s="50" t="s">
        <v>113</v>
      </c>
      <c r="B54" s="83"/>
      <c r="C54" s="84"/>
      <c r="D54" s="85"/>
      <c r="E54" s="109"/>
      <c r="F54" s="55"/>
      <c r="G54" s="89">
        <v>2061</v>
      </c>
      <c r="H54" s="89">
        <v>1492.56</v>
      </c>
    </row>
    <row r="55" spans="1:8" x14ac:dyDescent="0.25">
      <c r="E55" s="107"/>
      <c r="F55" s="55"/>
      <c r="G55" s="89">
        <v>2062</v>
      </c>
      <c r="H55" s="90">
        <v>1197.42</v>
      </c>
    </row>
    <row r="56" spans="1:8" x14ac:dyDescent="0.25">
      <c r="A56" s="49" t="s">
        <v>114</v>
      </c>
      <c r="B56" s="83"/>
      <c r="C56" s="84"/>
      <c r="D56" s="85"/>
      <c r="E56" s="109"/>
      <c r="F56" s="55"/>
      <c r="G56" s="89">
        <v>2063</v>
      </c>
      <c r="H56" s="90">
        <v>14.39</v>
      </c>
    </row>
    <row r="57" spans="1:8" x14ac:dyDescent="0.25">
      <c r="A57" s="50" t="s">
        <v>152</v>
      </c>
      <c r="B57" s="83">
        <v>479.95</v>
      </c>
      <c r="C57" s="84">
        <v>425.01</v>
      </c>
      <c r="D57" s="85">
        <v>54.94</v>
      </c>
      <c r="E57" s="109">
        <v>450</v>
      </c>
      <c r="F57" s="55"/>
      <c r="G57" s="89">
        <v>2064</v>
      </c>
      <c r="H57" s="136">
        <v>120</v>
      </c>
    </row>
    <row r="58" spans="1:8" x14ac:dyDescent="0.25">
      <c r="A58" s="50" t="s">
        <v>115</v>
      </c>
      <c r="B58" s="83">
        <v>7</v>
      </c>
      <c r="C58" s="84">
        <v>7</v>
      </c>
      <c r="D58" s="85"/>
      <c r="E58" s="109">
        <v>7</v>
      </c>
      <c r="F58" s="55"/>
      <c r="G58" s="89">
        <v>2065</v>
      </c>
      <c r="H58" s="104">
        <v>441.02</v>
      </c>
    </row>
    <row r="59" spans="1:8" x14ac:dyDescent="0.25">
      <c r="A59" s="50" t="s">
        <v>116</v>
      </c>
      <c r="B59" s="83">
        <v>144</v>
      </c>
      <c r="C59" s="84">
        <v>144</v>
      </c>
      <c r="D59" s="85"/>
      <c r="E59" s="109">
        <v>150</v>
      </c>
      <c r="F59" s="55"/>
      <c r="G59" s="89">
        <v>2066</v>
      </c>
      <c r="H59" s="163">
        <v>440.63</v>
      </c>
    </row>
    <row r="60" spans="1:8" x14ac:dyDescent="0.25">
      <c r="A60" s="50" t="s">
        <v>117</v>
      </c>
      <c r="B60" s="83">
        <v>40</v>
      </c>
      <c r="C60" s="84">
        <v>40</v>
      </c>
      <c r="D60" s="85"/>
      <c r="E60" s="109">
        <v>50</v>
      </c>
      <c r="F60" s="55"/>
      <c r="G60" s="89">
        <v>2067</v>
      </c>
      <c r="H60" s="133">
        <v>53.95</v>
      </c>
    </row>
    <row r="61" spans="1:8" x14ac:dyDescent="0.25">
      <c r="A61" s="50"/>
      <c r="B61" s="83"/>
      <c r="C61" s="84"/>
      <c r="D61" s="85"/>
      <c r="E61" s="109"/>
      <c r="F61" s="55"/>
      <c r="G61" s="123">
        <v>2068</v>
      </c>
      <c r="H61" s="104">
        <v>27.05</v>
      </c>
    </row>
    <row r="62" spans="1:8" x14ac:dyDescent="0.25">
      <c r="A62" s="49" t="s">
        <v>118</v>
      </c>
      <c r="B62" s="83"/>
      <c r="C62" s="84"/>
      <c r="D62" s="85"/>
      <c r="F62" s="55"/>
      <c r="G62" s="89">
        <v>2069</v>
      </c>
      <c r="H62" s="104">
        <v>1176</v>
      </c>
    </row>
    <row r="63" spans="1:8" x14ac:dyDescent="0.25">
      <c r="A63" s="50" t="s">
        <v>119</v>
      </c>
      <c r="B63" s="83">
        <v>127.74</v>
      </c>
      <c r="C63" s="84">
        <v>127.74</v>
      </c>
      <c r="D63" s="85"/>
      <c r="E63" s="109">
        <v>120</v>
      </c>
      <c r="F63" s="55"/>
      <c r="H63" s="92">
        <f>SUM(H52:H62)</f>
        <v>5040.88</v>
      </c>
    </row>
    <row r="64" spans="1:8" x14ac:dyDescent="0.25">
      <c r="A64" s="50" t="s">
        <v>120</v>
      </c>
      <c r="B64" s="83">
        <v>3325</v>
      </c>
      <c r="C64" s="84">
        <v>3325</v>
      </c>
      <c r="D64" s="85"/>
      <c r="E64" s="109">
        <v>3300</v>
      </c>
      <c r="F64" s="55"/>
    </row>
    <row r="65" spans="1:8" x14ac:dyDescent="0.25">
      <c r="A65" s="50" t="s">
        <v>154</v>
      </c>
      <c r="B65" s="93">
        <v>51.67</v>
      </c>
      <c r="C65" s="167">
        <v>51.67</v>
      </c>
      <c r="D65" s="102"/>
      <c r="E65" s="109">
        <v>100</v>
      </c>
      <c r="F65" s="55"/>
    </row>
    <row r="66" spans="1:8" x14ac:dyDescent="0.25">
      <c r="A66" s="50"/>
      <c r="B66" s="83"/>
      <c r="C66" s="84"/>
      <c r="D66" s="85"/>
      <c r="E66" s="109"/>
      <c r="F66" s="55"/>
    </row>
    <row r="67" spans="1:8" x14ac:dyDescent="0.25">
      <c r="A67" s="49" t="s">
        <v>121</v>
      </c>
      <c r="B67" s="83"/>
      <c r="C67" s="84"/>
      <c r="D67" s="85"/>
      <c r="E67" s="109"/>
      <c r="F67" s="55"/>
    </row>
    <row r="68" spans="1:8" x14ac:dyDescent="0.25">
      <c r="A68" s="50" t="s">
        <v>122</v>
      </c>
      <c r="B68" s="83">
        <v>300</v>
      </c>
      <c r="C68" s="84">
        <v>300</v>
      </c>
      <c r="D68" s="85"/>
      <c r="E68" s="108">
        <v>350</v>
      </c>
      <c r="F68" s="55"/>
    </row>
    <row r="69" spans="1:8" x14ac:dyDescent="0.25">
      <c r="A69" s="50" t="s">
        <v>123</v>
      </c>
      <c r="B69" s="83">
        <v>150</v>
      </c>
      <c r="C69" s="84">
        <v>125</v>
      </c>
      <c r="D69" s="85">
        <v>25</v>
      </c>
      <c r="E69" s="108">
        <v>175</v>
      </c>
      <c r="F69" s="55"/>
    </row>
    <row r="70" spans="1:8" x14ac:dyDescent="0.25">
      <c r="A70" s="50" t="s">
        <v>124</v>
      </c>
      <c r="B70" s="83">
        <v>216</v>
      </c>
      <c r="C70" s="84">
        <v>180</v>
      </c>
      <c r="D70" s="85">
        <v>36</v>
      </c>
      <c r="E70" s="108">
        <v>180</v>
      </c>
      <c r="F70" s="55"/>
    </row>
    <row r="71" spans="1:8" x14ac:dyDescent="0.25">
      <c r="A71" s="50" t="s">
        <v>127</v>
      </c>
      <c r="B71" s="83">
        <v>187.07</v>
      </c>
      <c r="C71" s="84">
        <v>155.87</v>
      </c>
      <c r="D71" s="85">
        <v>31.2</v>
      </c>
      <c r="E71" s="108">
        <v>175</v>
      </c>
      <c r="F71" s="55"/>
    </row>
    <row r="72" spans="1:8" x14ac:dyDescent="0.25">
      <c r="A72" s="50" t="s">
        <v>125</v>
      </c>
      <c r="B72" s="83">
        <v>500</v>
      </c>
      <c r="C72" s="84">
        <v>500</v>
      </c>
      <c r="D72" s="85"/>
      <c r="E72" s="108">
        <v>500</v>
      </c>
      <c r="F72" s="55"/>
    </row>
    <row r="73" spans="1:8" x14ac:dyDescent="0.25">
      <c r="A73" s="50" t="s">
        <v>170</v>
      </c>
      <c r="B73" s="83">
        <v>1032</v>
      </c>
      <c r="C73" s="84">
        <v>860</v>
      </c>
      <c r="D73" s="85">
        <v>172</v>
      </c>
      <c r="E73" s="108"/>
      <c r="F73" s="55"/>
    </row>
    <row r="74" spans="1:8" x14ac:dyDescent="0.25">
      <c r="A74" s="50" t="s">
        <v>126</v>
      </c>
      <c r="B74" s="83">
        <v>156</v>
      </c>
      <c r="C74" s="84">
        <v>140</v>
      </c>
      <c r="D74" s="85">
        <v>16</v>
      </c>
      <c r="E74" s="108">
        <v>150</v>
      </c>
      <c r="F74" s="55"/>
    </row>
    <row r="75" spans="1:8" x14ac:dyDescent="0.25">
      <c r="E75" s="108"/>
      <c r="F75" s="55"/>
    </row>
    <row r="76" spans="1:8" x14ac:dyDescent="0.25">
      <c r="A76" s="49" t="s">
        <v>128</v>
      </c>
      <c r="B76" s="83"/>
      <c r="C76" s="84"/>
      <c r="D76" s="85"/>
      <c r="E76" s="109"/>
      <c r="F76" s="55"/>
    </row>
    <row r="77" spans="1:8" x14ac:dyDescent="0.25">
      <c r="A77" s="50" t="s">
        <v>129</v>
      </c>
      <c r="B77" s="83">
        <v>974.4</v>
      </c>
      <c r="C77" s="84">
        <v>812</v>
      </c>
      <c r="D77" s="85">
        <v>162.4</v>
      </c>
      <c r="E77" s="109">
        <v>500</v>
      </c>
      <c r="F77" s="55"/>
      <c r="G77" s="94"/>
      <c r="H77" s="95"/>
    </row>
    <row r="78" spans="1:8" x14ac:dyDescent="0.25">
      <c r="A78" s="50" t="s">
        <v>130</v>
      </c>
      <c r="B78" s="83">
        <v>1176</v>
      </c>
      <c r="C78" s="84">
        <v>980</v>
      </c>
      <c r="D78" s="85">
        <v>196</v>
      </c>
      <c r="E78" s="109">
        <v>350</v>
      </c>
      <c r="F78" s="55"/>
      <c r="G78" s="94"/>
      <c r="H78" s="95"/>
    </row>
    <row r="79" spans="1:8" x14ac:dyDescent="0.25">
      <c r="A79" s="50" t="s">
        <v>131</v>
      </c>
      <c r="B79" s="83">
        <v>4500</v>
      </c>
      <c r="C79" s="84">
        <v>4500</v>
      </c>
      <c r="D79" s="85"/>
      <c r="E79" s="109">
        <v>4500</v>
      </c>
      <c r="F79" s="55"/>
      <c r="G79" s="94"/>
      <c r="H79" s="95"/>
    </row>
    <row r="80" spans="1:8" x14ac:dyDescent="0.25">
      <c r="A80" s="50" t="s">
        <v>155</v>
      </c>
      <c r="B80" s="83">
        <v>90</v>
      </c>
      <c r="C80" s="84">
        <v>90</v>
      </c>
      <c r="D80" s="85"/>
      <c r="E80" s="109">
        <v>100</v>
      </c>
      <c r="F80" s="55"/>
      <c r="G80" s="94"/>
      <c r="H80" s="95"/>
    </row>
    <row r="81" spans="1:8" x14ac:dyDescent="0.25">
      <c r="A81" s="50" t="s">
        <v>132</v>
      </c>
      <c r="B81" s="83">
        <v>349.72</v>
      </c>
      <c r="C81" s="84">
        <v>349.72</v>
      </c>
      <c r="D81" s="85"/>
      <c r="E81" s="109">
        <v>300</v>
      </c>
      <c r="F81" s="55"/>
      <c r="G81" s="94"/>
      <c r="H81" s="95"/>
    </row>
    <row r="82" spans="1:8" x14ac:dyDescent="0.25">
      <c r="A82" s="50" t="s">
        <v>133</v>
      </c>
      <c r="B82" s="83"/>
      <c r="C82" s="84"/>
      <c r="D82" s="85"/>
      <c r="E82" s="109">
        <v>500</v>
      </c>
      <c r="F82" s="55"/>
      <c r="G82" s="94"/>
      <c r="H82" s="95"/>
    </row>
    <row r="83" spans="1:8" x14ac:dyDescent="0.25">
      <c r="A83" s="50" t="s">
        <v>134</v>
      </c>
      <c r="B83" s="83"/>
      <c r="C83" s="84"/>
      <c r="D83" s="85"/>
      <c r="E83" s="109">
        <v>500</v>
      </c>
      <c r="F83" s="55"/>
      <c r="G83" s="94"/>
      <c r="H83" s="95"/>
    </row>
    <row r="84" spans="1:8" x14ac:dyDescent="0.25">
      <c r="A84" s="50" t="s">
        <v>135</v>
      </c>
      <c r="B84" s="83">
        <v>36</v>
      </c>
      <c r="C84" s="84">
        <v>36</v>
      </c>
      <c r="D84" s="85"/>
      <c r="E84" s="109">
        <v>500</v>
      </c>
      <c r="F84" s="55"/>
      <c r="G84" s="94"/>
      <c r="H84" s="95"/>
    </row>
    <row r="85" spans="1:8" x14ac:dyDescent="0.25">
      <c r="A85" s="50" t="s">
        <v>136</v>
      </c>
      <c r="B85" s="83"/>
      <c r="C85" s="84"/>
      <c r="D85" s="85"/>
      <c r="E85" s="109">
        <v>100</v>
      </c>
      <c r="F85" s="55"/>
      <c r="G85" s="94"/>
      <c r="H85" s="95"/>
    </row>
    <row r="86" spans="1:8" x14ac:dyDescent="0.25">
      <c r="A86" s="50"/>
      <c r="B86" s="83"/>
      <c r="C86" s="84"/>
      <c r="D86" s="85"/>
      <c r="E86" s="108"/>
      <c r="F86" s="55"/>
      <c r="G86" s="94"/>
      <c r="H86" s="95"/>
    </row>
    <row r="87" spans="1:8" x14ac:dyDescent="0.25">
      <c r="A87" s="49" t="s">
        <v>137</v>
      </c>
      <c r="B87" s="83"/>
      <c r="C87" s="84"/>
      <c r="D87" s="85"/>
      <c r="E87" s="109"/>
      <c r="F87" s="55"/>
      <c r="G87" s="94"/>
      <c r="H87" s="95"/>
    </row>
    <row r="88" spans="1:8" x14ac:dyDescent="0.25">
      <c r="A88" s="50" t="s">
        <v>138</v>
      </c>
      <c r="B88" s="83"/>
      <c r="C88" s="84"/>
      <c r="D88" s="85"/>
      <c r="E88" s="109">
        <v>300</v>
      </c>
      <c r="F88" s="55"/>
      <c r="G88" s="94"/>
      <c r="H88" s="95"/>
    </row>
    <row r="89" spans="1:8" x14ac:dyDescent="0.25">
      <c r="A89" s="50"/>
      <c r="B89" s="83"/>
      <c r="C89" s="84"/>
      <c r="D89" s="85"/>
      <c r="E89" s="109"/>
      <c r="F89" s="55"/>
      <c r="G89" s="94"/>
      <c r="H89" s="95"/>
    </row>
    <row r="90" spans="1:8" x14ac:dyDescent="0.25">
      <c r="A90" s="49" t="s">
        <v>139</v>
      </c>
      <c r="B90" s="83"/>
      <c r="C90" s="84"/>
      <c r="D90" s="85"/>
      <c r="E90" s="109"/>
      <c r="F90" s="55"/>
      <c r="G90" s="94"/>
      <c r="H90" s="95"/>
    </row>
    <row r="91" spans="1:8" x14ac:dyDescent="0.25">
      <c r="A91" s="50" t="s">
        <v>156</v>
      </c>
      <c r="B91" s="83"/>
      <c r="C91" s="84"/>
      <c r="D91" s="85"/>
      <c r="E91" s="109">
        <v>500</v>
      </c>
      <c r="F91" s="55"/>
      <c r="G91" s="94"/>
      <c r="H91" s="95"/>
    </row>
    <row r="92" spans="1:8" x14ac:dyDescent="0.25">
      <c r="A92" s="50" t="s">
        <v>326</v>
      </c>
      <c r="B92" s="83">
        <v>1030.7</v>
      </c>
      <c r="C92" s="84">
        <v>858.92</v>
      </c>
      <c r="D92" s="85">
        <v>171.78</v>
      </c>
      <c r="E92" s="109"/>
      <c r="F92" s="55"/>
      <c r="G92" s="94"/>
      <c r="H92" s="95"/>
    </row>
    <row r="93" spans="1:8" x14ac:dyDescent="0.25">
      <c r="A93" s="50" t="s">
        <v>182</v>
      </c>
      <c r="B93" s="83">
        <v>272.41000000000003</v>
      </c>
      <c r="C93" s="84">
        <v>272.41000000000003</v>
      </c>
      <c r="D93" s="85"/>
      <c r="E93" s="109"/>
      <c r="F93" s="55"/>
      <c r="G93" s="94"/>
      <c r="H93" s="95"/>
    </row>
    <row r="94" spans="1:8" x14ac:dyDescent="0.25">
      <c r="A94" s="50" t="s">
        <v>140</v>
      </c>
      <c r="B94" s="83"/>
      <c r="C94" s="84"/>
      <c r="D94" s="85"/>
      <c r="E94" s="109"/>
      <c r="F94" s="55"/>
      <c r="G94" s="94"/>
      <c r="H94" s="95"/>
    </row>
    <row r="95" spans="1:8" x14ac:dyDescent="0.25">
      <c r="A95" s="50" t="s">
        <v>157</v>
      </c>
      <c r="B95" s="83"/>
      <c r="C95" s="84"/>
      <c r="D95" s="85"/>
      <c r="E95" s="109">
        <v>100</v>
      </c>
      <c r="F95" s="55"/>
      <c r="G95" s="94"/>
      <c r="H95" s="95"/>
    </row>
    <row r="96" spans="1:8" x14ac:dyDescent="0.25">
      <c r="A96" s="50" t="s">
        <v>169</v>
      </c>
      <c r="B96" s="83">
        <v>5400</v>
      </c>
      <c r="C96" s="84">
        <v>5400</v>
      </c>
      <c r="D96" s="85"/>
      <c r="E96" s="109"/>
      <c r="F96" s="55"/>
      <c r="G96" s="94"/>
      <c r="H96" s="95"/>
    </row>
    <row r="97" spans="1:8" x14ac:dyDescent="0.25">
      <c r="A97" s="50" t="s">
        <v>201</v>
      </c>
      <c r="B97" s="83">
        <v>1376.98</v>
      </c>
      <c r="C97" s="84">
        <v>1299.53</v>
      </c>
      <c r="D97" s="85">
        <v>77.45</v>
      </c>
      <c r="E97" s="109"/>
      <c r="F97" s="55"/>
      <c r="G97" s="94"/>
      <c r="H97" s="95"/>
    </row>
    <row r="98" spans="1:8" x14ac:dyDescent="0.25">
      <c r="A98" s="50" t="s">
        <v>141</v>
      </c>
      <c r="B98" s="83">
        <v>84</v>
      </c>
      <c r="C98" s="84">
        <v>70</v>
      </c>
      <c r="D98" s="85">
        <v>14</v>
      </c>
      <c r="E98" s="109">
        <v>150</v>
      </c>
      <c r="F98" s="55"/>
      <c r="G98" s="94"/>
    </row>
    <row r="99" spans="1:8" x14ac:dyDescent="0.25">
      <c r="A99" s="50" t="s">
        <v>14</v>
      </c>
      <c r="B99" s="83"/>
      <c r="C99" s="84"/>
      <c r="D99" s="85"/>
      <c r="E99" s="109"/>
      <c r="F99" s="55"/>
      <c r="G99" s="94"/>
    </row>
    <row r="100" spans="1:8" x14ac:dyDescent="0.25">
      <c r="A100" s="50" t="s">
        <v>270</v>
      </c>
      <c r="B100" s="83">
        <v>1140.3900000000001</v>
      </c>
      <c r="C100" s="84">
        <v>950.32</v>
      </c>
      <c r="D100" s="85">
        <v>190.07</v>
      </c>
      <c r="E100" s="109"/>
      <c r="F100" s="55"/>
      <c r="G100" s="94"/>
    </row>
    <row r="101" spans="1:8" x14ac:dyDescent="0.25">
      <c r="A101" s="50" t="s">
        <v>158</v>
      </c>
      <c r="B101" s="83"/>
      <c r="C101" s="84"/>
      <c r="D101" s="85"/>
      <c r="E101" s="109">
        <v>550</v>
      </c>
      <c r="F101" s="55"/>
      <c r="G101" s="94"/>
    </row>
    <row r="102" spans="1:8" x14ac:dyDescent="0.25">
      <c r="A102" s="50" t="s">
        <v>159</v>
      </c>
      <c r="B102" s="83"/>
      <c r="C102" s="84"/>
      <c r="D102" s="85"/>
      <c r="E102" s="109">
        <v>50</v>
      </c>
      <c r="F102" s="55"/>
      <c r="G102" s="94"/>
    </row>
    <row r="103" spans="1:8" x14ac:dyDescent="0.25">
      <c r="A103" s="50" t="s">
        <v>160</v>
      </c>
      <c r="B103" s="83"/>
      <c r="C103" s="84"/>
      <c r="D103" s="85"/>
      <c r="E103" s="109">
        <v>150</v>
      </c>
      <c r="F103" s="55"/>
      <c r="G103" s="94"/>
    </row>
    <row r="104" spans="1:8" x14ac:dyDescent="0.25">
      <c r="A104" s="50" t="s">
        <v>142</v>
      </c>
      <c r="B104" s="83">
        <v>2530</v>
      </c>
      <c r="C104" s="84">
        <v>2450</v>
      </c>
      <c r="D104" s="85">
        <v>80</v>
      </c>
      <c r="E104" s="109">
        <v>1000</v>
      </c>
      <c r="F104" s="55"/>
      <c r="G104" s="94"/>
    </row>
    <row r="105" spans="1:8" x14ac:dyDescent="0.25">
      <c r="A105" s="50" t="s">
        <v>341</v>
      </c>
      <c r="B105" s="83">
        <v>102.75</v>
      </c>
      <c r="C105" s="84">
        <v>102.75</v>
      </c>
      <c r="D105" s="85"/>
      <c r="E105" s="109"/>
      <c r="F105" s="55"/>
      <c r="G105" s="94"/>
    </row>
    <row r="106" spans="1:8" x14ac:dyDescent="0.25">
      <c r="A106" s="50" t="s">
        <v>340</v>
      </c>
      <c r="B106" s="83">
        <v>1492.56</v>
      </c>
      <c r="C106" s="84">
        <v>1243.8</v>
      </c>
      <c r="D106" s="85">
        <v>248.76</v>
      </c>
      <c r="E106" s="109"/>
      <c r="F106" s="55"/>
      <c r="G106" s="94"/>
    </row>
    <row r="107" spans="1:8" x14ac:dyDescent="0.25">
      <c r="A107" s="50" t="s">
        <v>183</v>
      </c>
      <c r="B107" s="83">
        <v>310.29000000000002</v>
      </c>
      <c r="C107" s="84">
        <v>310.29000000000002</v>
      </c>
      <c r="D107" s="85"/>
      <c r="E107" s="109"/>
      <c r="F107" s="55"/>
      <c r="G107" s="94"/>
    </row>
    <row r="108" spans="1:8" x14ac:dyDescent="0.25">
      <c r="A108" s="50" t="s">
        <v>143</v>
      </c>
      <c r="B108" s="83"/>
      <c r="C108" s="84"/>
      <c r="D108" s="85"/>
      <c r="E108" s="108">
        <v>250</v>
      </c>
      <c r="F108" s="55"/>
      <c r="G108" s="94"/>
    </row>
    <row r="109" spans="1:8" x14ac:dyDescent="0.25">
      <c r="A109" s="50" t="s">
        <v>255</v>
      </c>
      <c r="B109" s="83">
        <v>337.2</v>
      </c>
      <c r="C109" s="84">
        <v>337.2</v>
      </c>
      <c r="D109" s="85"/>
      <c r="E109" s="108"/>
      <c r="F109" s="55"/>
      <c r="G109" s="94"/>
    </row>
    <row r="110" spans="1:8" x14ac:dyDescent="0.25">
      <c r="A110" s="50" t="s">
        <v>144</v>
      </c>
      <c r="B110" s="93">
        <v>441.02</v>
      </c>
      <c r="C110" s="173">
        <v>367.52</v>
      </c>
      <c r="D110" s="85">
        <v>73.5</v>
      </c>
      <c r="E110" s="108">
        <v>100</v>
      </c>
      <c r="F110" s="55"/>
      <c r="G110" s="94"/>
    </row>
    <row r="111" spans="1:8" x14ac:dyDescent="0.25">
      <c r="A111" s="50" t="s">
        <v>145</v>
      </c>
      <c r="B111" s="93">
        <v>53.95</v>
      </c>
      <c r="C111" s="83">
        <v>53.95</v>
      </c>
      <c r="D111" s="85"/>
      <c r="E111" s="108">
        <v>100</v>
      </c>
      <c r="F111" s="55"/>
      <c r="G111" s="94"/>
    </row>
    <row r="112" spans="1:8" x14ac:dyDescent="0.25">
      <c r="A112" s="50" t="s">
        <v>146</v>
      </c>
      <c r="B112" s="83"/>
      <c r="C112" s="84"/>
      <c r="D112" s="85"/>
      <c r="E112" s="108"/>
      <c r="F112" s="55"/>
      <c r="G112" s="94"/>
    </row>
    <row r="113" spans="1:8" x14ac:dyDescent="0.25">
      <c r="A113" s="50"/>
      <c r="B113" s="83"/>
      <c r="C113" s="84"/>
      <c r="D113" s="85"/>
      <c r="E113" s="109"/>
      <c r="F113" s="55"/>
      <c r="G113" s="94"/>
    </row>
    <row r="114" spans="1:8" x14ac:dyDescent="0.25">
      <c r="A114" s="50"/>
      <c r="B114" s="83"/>
      <c r="C114" s="84"/>
      <c r="D114" s="85"/>
      <c r="E114" s="109"/>
      <c r="F114" s="55"/>
      <c r="G114" s="94"/>
    </row>
    <row r="115" spans="1:8" x14ac:dyDescent="0.25">
      <c r="A115" s="49" t="s">
        <v>147</v>
      </c>
      <c r="B115" s="83"/>
      <c r="C115" s="84"/>
      <c r="D115" s="85"/>
      <c r="E115" s="109"/>
      <c r="F115" s="55"/>
      <c r="G115" s="94"/>
      <c r="H115" s="107"/>
    </row>
    <row r="116" spans="1:8" x14ac:dyDescent="0.25">
      <c r="A116" s="50" t="s">
        <v>148</v>
      </c>
      <c r="B116" s="83"/>
      <c r="C116" s="84"/>
      <c r="D116" s="85"/>
      <c r="E116" s="109"/>
      <c r="F116" s="55"/>
      <c r="G116" s="94"/>
    </row>
    <row r="117" spans="1:8" x14ac:dyDescent="0.25">
      <c r="A117" s="50" t="s">
        <v>149</v>
      </c>
      <c r="B117" s="106">
        <f>SUM(B34:B112)</f>
        <v>43987.12999999999</v>
      </c>
      <c r="C117" s="106">
        <f>SUM(C34:C115)</f>
        <v>42291.26999999999</v>
      </c>
      <c r="D117" s="106">
        <f>SUM(D33:D114)</f>
        <v>1695.86</v>
      </c>
      <c r="E117" s="110">
        <f>SUM(E34:E115)</f>
        <v>33617</v>
      </c>
      <c r="F117" s="55"/>
      <c r="G117" s="94"/>
    </row>
    <row r="118" spans="1:8" x14ac:dyDescent="0.25">
      <c r="A118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6137-4B2A-4C76-8169-B7AF0DCB4EE0}">
  <dimension ref="A1:H117"/>
  <sheetViews>
    <sheetView tabSelected="1" workbookViewId="0">
      <selection activeCell="M14" sqref="M14"/>
    </sheetView>
  </sheetViews>
  <sheetFormatPr defaultRowHeight="15" x14ac:dyDescent="0.25"/>
  <cols>
    <col min="1" max="1" width="26.28515625" customWidth="1"/>
    <col min="2" max="2" width="10.42578125" customWidth="1"/>
    <col min="3" max="3" width="9.85546875" customWidth="1"/>
    <col min="5" max="5" width="10" customWidth="1"/>
    <col min="6" max="6" width="2" customWidth="1"/>
    <col min="8" max="8" width="10.140625" customWidth="1"/>
  </cols>
  <sheetData>
    <row r="1" spans="1:8" ht="15.75" thickBot="1" x14ac:dyDescent="0.3">
      <c r="A1" s="48" t="s">
        <v>351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351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>
        <v>540</v>
      </c>
      <c r="C4" s="58"/>
      <c r="D4" s="58"/>
      <c r="E4" s="109">
        <v>520</v>
      </c>
      <c r="F4" s="55"/>
      <c r="G4" s="59" t="s">
        <v>58</v>
      </c>
      <c r="H4" s="60">
        <v>18601.11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SUM(H47)</f>
        <v>5215.88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>
        <v>200.4</v>
      </c>
      <c r="C7" s="58"/>
      <c r="D7" s="58"/>
      <c r="E7" s="109">
        <v>340</v>
      </c>
      <c r="F7" s="55"/>
      <c r="G7" s="65"/>
      <c r="H7" s="60">
        <f>SUM(H4-H5)+H6</f>
        <v>13385.23</v>
      </c>
    </row>
    <row r="8" spans="1:8" x14ac:dyDescent="0.25">
      <c r="A8" s="50" t="s">
        <v>64</v>
      </c>
      <c r="B8" s="58">
        <v>0.24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2211.87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78641.66</v>
      </c>
    </row>
    <row r="12" spans="1:8" x14ac:dyDescent="0.25">
      <c r="A12" s="50" t="s">
        <v>264</v>
      </c>
      <c r="B12" s="58">
        <v>951</v>
      </c>
      <c r="C12" s="58"/>
      <c r="D12" s="58"/>
      <c r="E12" s="109"/>
      <c r="F12" s="55"/>
      <c r="G12" s="59" t="s">
        <v>70</v>
      </c>
      <c r="H12" s="60"/>
    </row>
    <row r="13" spans="1:8" x14ac:dyDescent="0.25">
      <c r="A13" s="50" t="s">
        <v>69</v>
      </c>
      <c r="B13" s="58"/>
      <c r="C13" s="58"/>
      <c r="D13" s="58"/>
      <c r="E13" s="109"/>
      <c r="F13" s="55"/>
      <c r="G13" s="68"/>
      <c r="H13" s="60"/>
    </row>
    <row r="14" spans="1:8" x14ac:dyDescent="0.25">
      <c r="A14" s="50" t="s">
        <v>71</v>
      </c>
      <c r="B14" s="58"/>
      <c r="C14" s="58"/>
      <c r="D14" s="58"/>
      <c r="E14" s="109"/>
      <c r="F14" s="55"/>
      <c r="G14" s="56"/>
      <c r="H14" s="60"/>
    </row>
    <row r="15" spans="1:8" x14ac:dyDescent="0.25">
      <c r="A15" s="50" t="s">
        <v>72</v>
      </c>
      <c r="B15" s="58">
        <v>1123.9100000000001</v>
      </c>
      <c r="C15" s="58"/>
      <c r="D15" s="58"/>
      <c r="E15" s="109">
        <v>1500</v>
      </c>
      <c r="F15" s="55"/>
      <c r="G15" s="69" t="s">
        <v>73</v>
      </c>
      <c r="H15" s="70">
        <f>SUM(H7+H9+H11)</f>
        <v>94238.760000000009</v>
      </c>
    </row>
    <row r="16" spans="1:8" x14ac:dyDescent="0.25">
      <c r="A16" s="50" t="s">
        <v>74</v>
      </c>
      <c r="B16" s="58"/>
      <c r="C16" s="58"/>
      <c r="D16" s="58"/>
      <c r="E16" s="109"/>
      <c r="F16" s="55"/>
      <c r="G16" s="71"/>
      <c r="H16" s="71"/>
    </row>
    <row r="17" spans="1:8" x14ac:dyDescent="0.25">
      <c r="A17" s="50" t="s">
        <v>211</v>
      </c>
      <c r="B17" s="58">
        <v>659</v>
      </c>
      <c r="C17" s="58"/>
      <c r="D17" s="58"/>
      <c r="E17" s="109"/>
      <c r="F17" s="55"/>
      <c r="G17" s="169"/>
      <c r="H17" s="169"/>
    </row>
    <row r="18" spans="1:8" x14ac:dyDescent="0.25">
      <c r="A18" s="50" t="s">
        <v>325</v>
      </c>
      <c r="B18" s="58">
        <v>5400</v>
      </c>
      <c r="C18" s="58"/>
      <c r="D18" s="58"/>
      <c r="E18" s="109"/>
      <c r="F18" s="55"/>
      <c r="G18" s="74" t="s">
        <v>80</v>
      </c>
      <c r="H18" s="75">
        <v>90473.74</v>
      </c>
    </row>
    <row r="19" spans="1:8" x14ac:dyDescent="0.25">
      <c r="A19" s="50" t="s">
        <v>76</v>
      </c>
      <c r="B19" s="58">
        <v>2450</v>
      </c>
      <c r="C19" s="58"/>
      <c r="D19" s="58"/>
      <c r="E19" s="109"/>
      <c r="F19" s="55"/>
    </row>
    <row r="20" spans="1:8" x14ac:dyDescent="0.25">
      <c r="A20" s="50" t="s">
        <v>340</v>
      </c>
      <c r="B20" s="58">
        <v>921.6</v>
      </c>
      <c r="C20" s="58"/>
      <c r="D20" s="58"/>
      <c r="E20" s="109"/>
      <c r="F20" s="55"/>
      <c r="G20" s="77" t="s">
        <v>83</v>
      </c>
      <c r="H20" s="77"/>
    </row>
    <row r="21" spans="1:8" x14ac:dyDescent="0.25">
      <c r="A21" s="50" t="s">
        <v>77</v>
      </c>
      <c r="B21" s="58"/>
      <c r="C21" s="58"/>
      <c r="D21" s="58"/>
      <c r="E21" s="109"/>
      <c r="F21" s="55"/>
      <c r="G21" s="77" t="s">
        <v>85</v>
      </c>
      <c r="H21" s="103">
        <f>SUM(B30)</f>
        <v>47752.15</v>
      </c>
    </row>
    <row r="22" spans="1:8" x14ac:dyDescent="0.25">
      <c r="A22" s="50" t="s">
        <v>319</v>
      </c>
      <c r="B22" s="58">
        <v>500</v>
      </c>
      <c r="C22" s="58"/>
      <c r="D22" s="58"/>
      <c r="E22" s="109"/>
      <c r="F22" s="55"/>
      <c r="G22" s="76" t="s">
        <v>87</v>
      </c>
      <c r="H22" s="78"/>
    </row>
    <row r="23" spans="1:8" x14ac:dyDescent="0.25">
      <c r="A23" s="50" t="s">
        <v>78</v>
      </c>
      <c r="B23" s="58">
        <v>406</v>
      </c>
      <c r="C23" s="58"/>
      <c r="D23" s="58"/>
      <c r="E23" s="109">
        <v>720</v>
      </c>
      <c r="F23" s="55"/>
      <c r="G23" s="79"/>
      <c r="H23" s="82">
        <f>SUM(H21:H22)</f>
        <v>47752.15</v>
      </c>
    </row>
    <row r="24" spans="1:8" x14ac:dyDescent="0.25">
      <c r="A24" s="73" t="s">
        <v>79</v>
      </c>
      <c r="B24" s="98">
        <f>SUM(B3:B23)</f>
        <v>13752.15</v>
      </c>
      <c r="C24" s="58"/>
      <c r="D24" s="58"/>
      <c r="E24" s="110">
        <f>SUM(E4:E23)</f>
        <v>3085</v>
      </c>
      <c r="F24" s="55"/>
      <c r="G24" s="80" t="s">
        <v>89</v>
      </c>
      <c r="H24" s="80"/>
    </row>
    <row r="25" spans="1:8" x14ac:dyDescent="0.25">
      <c r="A25" s="73" t="s">
        <v>81</v>
      </c>
      <c r="B25" s="58"/>
      <c r="C25" s="58"/>
      <c r="D25" s="58"/>
      <c r="E25" s="109"/>
      <c r="F25" s="55"/>
      <c r="G25" s="80" t="s">
        <v>90</v>
      </c>
      <c r="H25" s="81">
        <f>SUM(B117)</f>
        <v>43987.12999999999</v>
      </c>
    </row>
    <row r="26" spans="1:8" x14ac:dyDescent="0.25">
      <c r="A26" s="50" t="s">
        <v>82</v>
      </c>
      <c r="B26" s="58">
        <v>17000</v>
      </c>
      <c r="C26" s="58"/>
      <c r="D26" s="58"/>
      <c r="E26" s="109"/>
      <c r="F26" s="55"/>
      <c r="G26" s="76" t="s">
        <v>87</v>
      </c>
      <c r="H26" s="78"/>
    </row>
    <row r="27" spans="1:8" x14ac:dyDescent="0.25">
      <c r="A27" s="50" t="s">
        <v>84</v>
      </c>
      <c r="B27" s="58">
        <v>17000</v>
      </c>
      <c r="C27" s="58"/>
      <c r="D27" s="58"/>
      <c r="E27" s="109"/>
      <c r="F27" s="55"/>
      <c r="G27" s="79"/>
      <c r="H27" s="82">
        <f>SUM(H25)-H26</f>
        <v>43987.12999999999</v>
      </c>
    </row>
    <row r="28" spans="1:8" x14ac:dyDescent="0.25">
      <c r="A28" s="50" t="s">
        <v>86</v>
      </c>
      <c r="B28" s="58"/>
      <c r="C28" s="58"/>
      <c r="D28" s="58"/>
      <c r="E28" s="109"/>
      <c r="F28" s="55"/>
    </row>
    <row r="29" spans="1:8" x14ac:dyDescent="0.25">
      <c r="A29" s="50" t="s">
        <v>88</v>
      </c>
      <c r="B29" s="58"/>
      <c r="C29" s="58"/>
      <c r="D29" s="58"/>
      <c r="E29" s="109"/>
      <c r="F29" s="55"/>
      <c r="G29" s="86" t="s">
        <v>94</v>
      </c>
      <c r="H29" s="87">
        <f>SUM(H18+H23-H27)</f>
        <v>94238.760000000024</v>
      </c>
    </row>
    <row r="30" spans="1:8" x14ac:dyDescent="0.25">
      <c r="A30" s="73" t="s">
        <v>85</v>
      </c>
      <c r="B30" s="98">
        <f>SUM(B24:B27)</f>
        <v>47752.15</v>
      </c>
      <c r="C30" s="58"/>
      <c r="D30" s="58"/>
      <c r="E30" s="109"/>
      <c r="F30" s="55"/>
      <c r="H30" s="88" t="s">
        <v>96</v>
      </c>
    </row>
    <row r="31" spans="1:8" x14ac:dyDescent="0.25">
      <c r="A31" s="50"/>
      <c r="B31" s="58"/>
      <c r="C31" s="58"/>
      <c r="D31" s="58"/>
      <c r="E31" s="109"/>
      <c r="F31" s="55"/>
    </row>
    <row r="32" spans="1:8" x14ac:dyDescent="0.25">
      <c r="A32" s="51" t="s">
        <v>91</v>
      </c>
      <c r="B32" s="58"/>
      <c r="C32" s="58"/>
      <c r="D32" s="58"/>
      <c r="E32" s="109"/>
      <c r="F32" s="55"/>
    </row>
    <row r="33" spans="1:8" x14ac:dyDescent="0.25">
      <c r="A33" s="49" t="s">
        <v>92</v>
      </c>
      <c r="B33" s="99"/>
      <c r="C33" s="100"/>
      <c r="D33" s="101"/>
      <c r="E33" s="108"/>
      <c r="F33" s="55"/>
    </row>
    <row r="34" spans="1:8" x14ac:dyDescent="0.25">
      <c r="A34" s="50" t="s">
        <v>93</v>
      </c>
      <c r="B34" s="83">
        <v>293.45999999999998</v>
      </c>
      <c r="C34" s="84">
        <v>293.45999999999998</v>
      </c>
      <c r="D34" s="85"/>
      <c r="E34" s="109">
        <v>750</v>
      </c>
      <c r="F34" s="55"/>
      <c r="G34" s="89" t="s">
        <v>296</v>
      </c>
      <c r="H34" s="136"/>
    </row>
    <row r="35" spans="1:8" x14ac:dyDescent="0.25">
      <c r="A35" s="50" t="s">
        <v>95</v>
      </c>
      <c r="B35" s="83">
        <v>12167.4</v>
      </c>
      <c r="C35" s="84">
        <v>12167.4</v>
      </c>
      <c r="D35" s="85"/>
      <c r="E35" s="109">
        <v>12600</v>
      </c>
      <c r="F35" s="55"/>
      <c r="G35" s="89">
        <v>2059</v>
      </c>
      <c r="H35" s="90">
        <v>38.93</v>
      </c>
    </row>
    <row r="36" spans="1:8" x14ac:dyDescent="0.25">
      <c r="A36" s="50" t="s">
        <v>97</v>
      </c>
      <c r="B36" s="83">
        <v>240</v>
      </c>
      <c r="C36" s="84">
        <v>240</v>
      </c>
      <c r="D36" s="85"/>
      <c r="E36" s="109">
        <v>240</v>
      </c>
      <c r="F36" s="55"/>
      <c r="G36" s="89">
        <v>2060</v>
      </c>
      <c r="H36" s="89">
        <v>38.93</v>
      </c>
    </row>
    <row r="37" spans="1:8" x14ac:dyDescent="0.25">
      <c r="A37" s="50" t="s">
        <v>98</v>
      </c>
      <c r="B37" s="83">
        <v>202.8</v>
      </c>
      <c r="C37" s="84">
        <v>169</v>
      </c>
      <c r="D37" s="85">
        <v>33.799999999999997</v>
      </c>
      <c r="E37" s="109">
        <v>150</v>
      </c>
      <c r="F37" s="55"/>
      <c r="G37" s="89">
        <v>2061</v>
      </c>
      <c r="H37" s="89">
        <v>1492.56</v>
      </c>
    </row>
    <row r="38" spans="1:8" x14ac:dyDescent="0.25">
      <c r="A38" s="50"/>
      <c r="B38" s="83"/>
      <c r="C38" s="84"/>
      <c r="D38" s="85"/>
      <c r="E38" s="109"/>
      <c r="F38" s="55"/>
      <c r="G38" s="89">
        <v>2062</v>
      </c>
      <c r="H38" s="90">
        <v>1197.42</v>
      </c>
    </row>
    <row r="39" spans="1:8" x14ac:dyDescent="0.25">
      <c r="A39" s="49" t="s">
        <v>99</v>
      </c>
      <c r="B39" s="83"/>
      <c r="C39" s="84"/>
      <c r="D39" s="85"/>
      <c r="E39" s="109"/>
      <c r="F39" s="55"/>
      <c r="G39" s="89">
        <v>2063</v>
      </c>
      <c r="H39" s="90">
        <v>14.39</v>
      </c>
    </row>
    <row r="40" spans="1:8" x14ac:dyDescent="0.25">
      <c r="A40" s="50" t="s">
        <v>101</v>
      </c>
      <c r="B40" s="83"/>
      <c r="C40" s="84"/>
      <c r="D40" s="85"/>
      <c r="E40" s="109">
        <v>450</v>
      </c>
      <c r="F40" s="55"/>
      <c r="G40" s="89">
        <v>2064</v>
      </c>
      <c r="H40" s="136">
        <v>120</v>
      </c>
    </row>
    <row r="41" spans="1:8" x14ac:dyDescent="0.25">
      <c r="A41" s="50" t="s">
        <v>102</v>
      </c>
      <c r="B41" s="83">
        <v>364.5</v>
      </c>
      <c r="C41" s="84">
        <v>311.54000000000002</v>
      </c>
      <c r="D41" s="85">
        <v>52.96</v>
      </c>
      <c r="E41" s="109">
        <v>300</v>
      </c>
      <c r="F41" s="55"/>
      <c r="G41" s="89">
        <v>2065</v>
      </c>
      <c r="H41" s="104">
        <v>441.02</v>
      </c>
    </row>
    <row r="42" spans="1:8" x14ac:dyDescent="0.25">
      <c r="A42" s="50"/>
      <c r="B42" s="83"/>
      <c r="C42" s="84"/>
      <c r="D42" s="85"/>
      <c r="E42" s="109"/>
      <c r="F42" s="55"/>
      <c r="G42" s="89">
        <v>2066</v>
      </c>
      <c r="H42" s="163">
        <v>440.63</v>
      </c>
    </row>
    <row r="43" spans="1:8" x14ac:dyDescent="0.25">
      <c r="A43" s="49" t="s">
        <v>103</v>
      </c>
      <c r="B43" s="83"/>
      <c r="C43" s="84"/>
      <c r="D43" s="85"/>
      <c r="E43" s="109"/>
      <c r="F43" s="55"/>
      <c r="G43" s="89">
        <v>2067</v>
      </c>
      <c r="H43" s="133">
        <v>53.95</v>
      </c>
    </row>
    <row r="44" spans="1:8" x14ac:dyDescent="0.25">
      <c r="A44" s="50" t="s">
        <v>104</v>
      </c>
      <c r="B44" s="83">
        <v>150</v>
      </c>
      <c r="C44" s="84">
        <v>150</v>
      </c>
      <c r="D44" s="85"/>
      <c r="E44" s="109">
        <v>150</v>
      </c>
      <c r="F44" s="55"/>
      <c r="G44" s="123">
        <v>2068</v>
      </c>
      <c r="H44" s="104">
        <v>27.05</v>
      </c>
    </row>
    <row r="45" spans="1:8" x14ac:dyDescent="0.25">
      <c r="A45" s="50" t="s">
        <v>105</v>
      </c>
      <c r="B45" s="83">
        <v>240</v>
      </c>
      <c r="C45" s="84">
        <v>200</v>
      </c>
      <c r="D45" s="85">
        <v>40</v>
      </c>
      <c r="E45" s="109">
        <v>260</v>
      </c>
      <c r="F45" s="55"/>
      <c r="G45" s="89">
        <v>2069</v>
      </c>
      <c r="H45" s="104">
        <v>1176</v>
      </c>
    </row>
    <row r="46" spans="1:8" x14ac:dyDescent="0.25">
      <c r="A46" s="50"/>
      <c r="B46" s="83"/>
      <c r="C46" s="84"/>
      <c r="D46" s="85"/>
      <c r="E46" s="109"/>
      <c r="F46" s="55"/>
      <c r="G46" s="89">
        <v>2070</v>
      </c>
      <c r="H46" s="104">
        <v>175</v>
      </c>
    </row>
    <row r="47" spans="1:8" x14ac:dyDescent="0.25">
      <c r="A47" s="49" t="s">
        <v>106</v>
      </c>
      <c r="B47" s="83"/>
      <c r="C47" s="84"/>
      <c r="D47" s="85"/>
      <c r="E47" s="109"/>
      <c r="F47" s="55"/>
      <c r="H47" s="92">
        <f>SUM(H35:H46)</f>
        <v>5215.88</v>
      </c>
    </row>
    <row r="48" spans="1:8" x14ac:dyDescent="0.25">
      <c r="A48" s="50" t="s">
        <v>107</v>
      </c>
      <c r="B48" s="83">
        <v>1375.54</v>
      </c>
      <c r="C48" s="84">
        <v>1375.54</v>
      </c>
      <c r="D48" s="85"/>
      <c r="E48" s="109">
        <v>1200</v>
      </c>
      <c r="F48" s="55"/>
      <c r="H48" s="122"/>
    </row>
    <row r="49" spans="1:6" x14ac:dyDescent="0.25">
      <c r="A49" s="50" t="s">
        <v>108</v>
      </c>
      <c r="B49" s="83">
        <v>381.63</v>
      </c>
      <c r="C49" s="84">
        <v>381.63</v>
      </c>
      <c r="D49" s="85"/>
      <c r="E49" s="109">
        <v>420</v>
      </c>
      <c r="F49" s="55"/>
    </row>
    <row r="50" spans="1:6" x14ac:dyDescent="0.25">
      <c r="A50" s="50" t="s">
        <v>109</v>
      </c>
      <c r="B50" s="83"/>
      <c r="C50" s="84"/>
      <c r="D50" s="85"/>
      <c r="E50" s="109">
        <v>500</v>
      </c>
      <c r="F50" s="55"/>
    </row>
    <row r="51" spans="1:6" x14ac:dyDescent="0.25">
      <c r="A51" s="50" t="s">
        <v>110</v>
      </c>
      <c r="B51" s="83">
        <v>37</v>
      </c>
      <c r="C51" s="84">
        <v>37</v>
      </c>
      <c r="D51" s="85"/>
      <c r="E51" s="109">
        <v>150</v>
      </c>
      <c r="F51" s="55"/>
    </row>
    <row r="52" spans="1:6" x14ac:dyDescent="0.25">
      <c r="A52" s="50" t="s">
        <v>111</v>
      </c>
      <c r="B52" s="83"/>
      <c r="C52" s="84"/>
      <c r="D52" s="85"/>
      <c r="E52" s="109"/>
      <c r="F52" s="55"/>
    </row>
    <row r="53" spans="1:6" x14ac:dyDescent="0.25">
      <c r="A53" s="50" t="s">
        <v>112</v>
      </c>
      <c r="B53" s="83">
        <v>120</v>
      </c>
      <c r="C53" s="84">
        <v>100</v>
      </c>
      <c r="D53" s="85">
        <v>20</v>
      </c>
      <c r="E53" s="109">
        <v>140</v>
      </c>
      <c r="F53" s="55"/>
    </row>
    <row r="54" spans="1:6" x14ac:dyDescent="0.25">
      <c r="A54" s="50" t="s">
        <v>113</v>
      </c>
      <c r="B54" s="83"/>
      <c r="C54" s="84"/>
      <c r="D54" s="85"/>
      <c r="E54" s="109"/>
      <c r="F54" s="55"/>
    </row>
    <row r="55" spans="1:6" x14ac:dyDescent="0.25">
      <c r="E55" s="107"/>
      <c r="F55" s="55"/>
    </row>
    <row r="56" spans="1:6" x14ac:dyDescent="0.25">
      <c r="A56" s="49" t="s">
        <v>114</v>
      </c>
      <c r="B56" s="83"/>
      <c r="C56" s="84"/>
      <c r="D56" s="85"/>
      <c r="E56" s="109"/>
      <c r="F56" s="55"/>
    </row>
    <row r="57" spans="1:6" x14ac:dyDescent="0.25">
      <c r="A57" s="50" t="s">
        <v>152</v>
      </c>
      <c r="B57" s="83">
        <v>479.95</v>
      </c>
      <c r="C57" s="84">
        <v>425.01</v>
      </c>
      <c r="D57" s="85">
        <v>54.94</v>
      </c>
      <c r="E57" s="109">
        <v>450</v>
      </c>
      <c r="F57" s="55"/>
    </row>
    <row r="58" spans="1:6" x14ac:dyDescent="0.25">
      <c r="A58" s="50" t="s">
        <v>115</v>
      </c>
      <c r="B58" s="83">
        <v>7</v>
      </c>
      <c r="C58" s="84">
        <v>7</v>
      </c>
      <c r="D58" s="85"/>
      <c r="E58" s="109">
        <v>7</v>
      </c>
      <c r="F58" s="55"/>
    </row>
    <row r="59" spans="1:6" x14ac:dyDescent="0.25">
      <c r="A59" s="50" t="s">
        <v>116</v>
      </c>
      <c r="B59" s="83">
        <v>144</v>
      </c>
      <c r="C59" s="84">
        <v>144</v>
      </c>
      <c r="D59" s="85"/>
      <c r="E59" s="109">
        <v>150</v>
      </c>
      <c r="F59" s="55"/>
    </row>
    <row r="60" spans="1:6" x14ac:dyDescent="0.25">
      <c r="A60" s="50" t="s">
        <v>117</v>
      </c>
      <c r="B60" s="83">
        <v>40</v>
      </c>
      <c r="C60" s="84">
        <v>40</v>
      </c>
      <c r="D60" s="85"/>
      <c r="E60" s="109">
        <v>50</v>
      </c>
      <c r="F60" s="55"/>
    </row>
    <row r="61" spans="1:6" x14ac:dyDescent="0.25">
      <c r="A61" s="50"/>
      <c r="B61" s="83"/>
      <c r="C61" s="84"/>
      <c r="D61" s="85"/>
      <c r="E61" s="109"/>
      <c r="F61" s="55"/>
    </row>
    <row r="62" spans="1:6" x14ac:dyDescent="0.25">
      <c r="A62" s="49" t="s">
        <v>118</v>
      </c>
      <c r="B62" s="83"/>
      <c r="C62" s="84"/>
      <c r="D62" s="85"/>
      <c r="F62" s="55"/>
    </row>
    <row r="63" spans="1:6" x14ac:dyDescent="0.25">
      <c r="A63" s="50" t="s">
        <v>119</v>
      </c>
      <c r="B63" s="83">
        <v>127.74</v>
      </c>
      <c r="C63" s="84">
        <v>127.74</v>
      </c>
      <c r="D63" s="85"/>
      <c r="E63" s="109">
        <v>120</v>
      </c>
      <c r="F63" s="55"/>
    </row>
    <row r="64" spans="1:6" x14ac:dyDescent="0.25">
      <c r="A64" s="50" t="s">
        <v>120</v>
      </c>
      <c r="B64" s="83">
        <v>3325</v>
      </c>
      <c r="C64" s="84">
        <v>3325</v>
      </c>
      <c r="D64" s="85"/>
      <c r="E64" s="109">
        <v>3300</v>
      </c>
      <c r="F64" s="55"/>
    </row>
    <row r="65" spans="1:8" x14ac:dyDescent="0.25">
      <c r="A65" s="50" t="s">
        <v>154</v>
      </c>
      <c r="B65" s="93">
        <v>51.67</v>
      </c>
      <c r="C65" s="167">
        <v>51.67</v>
      </c>
      <c r="D65" s="102"/>
      <c r="E65" s="109">
        <v>100</v>
      </c>
      <c r="F65" s="55"/>
    </row>
    <row r="66" spans="1:8" x14ac:dyDescent="0.25">
      <c r="A66" s="50"/>
      <c r="B66" s="83"/>
      <c r="C66" s="84"/>
      <c r="D66" s="85"/>
      <c r="E66" s="109"/>
      <c r="F66" s="55"/>
    </row>
    <row r="67" spans="1:8" x14ac:dyDescent="0.25">
      <c r="A67" s="49" t="s">
        <v>121</v>
      </c>
      <c r="B67" s="83"/>
      <c r="C67" s="84"/>
      <c r="D67" s="85"/>
      <c r="E67" s="109"/>
      <c r="F67" s="55"/>
    </row>
    <row r="68" spans="1:8" x14ac:dyDescent="0.25">
      <c r="A68" s="50" t="s">
        <v>122</v>
      </c>
      <c r="B68" s="83">
        <v>300</v>
      </c>
      <c r="C68" s="84">
        <v>300</v>
      </c>
      <c r="D68" s="85"/>
      <c r="E68" s="108">
        <v>350</v>
      </c>
      <c r="F68" s="55"/>
    </row>
    <row r="69" spans="1:8" x14ac:dyDescent="0.25">
      <c r="A69" s="50" t="s">
        <v>123</v>
      </c>
      <c r="B69" s="83">
        <v>150</v>
      </c>
      <c r="C69" s="84">
        <v>125</v>
      </c>
      <c r="D69" s="85">
        <v>25</v>
      </c>
      <c r="E69" s="108">
        <v>175</v>
      </c>
      <c r="F69" s="55"/>
    </row>
    <row r="70" spans="1:8" x14ac:dyDescent="0.25">
      <c r="A70" s="50" t="s">
        <v>124</v>
      </c>
      <c r="B70" s="83">
        <v>216</v>
      </c>
      <c r="C70" s="84">
        <v>180</v>
      </c>
      <c r="D70" s="85">
        <v>36</v>
      </c>
      <c r="E70" s="108">
        <v>180</v>
      </c>
      <c r="F70" s="55"/>
    </row>
    <row r="71" spans="1:8" x14ac:dyDescent="0.25">
      <c r="A71" s="50" t="s">
        <v>127</v>
      </c>
      <c r="B71" s="83">
        <v>187.07</v>
      </c>
      <c r="C71" s="84">
        <v>155.87</v>
      </c>
      <c r="D71" s="85">
        <v>31.2</v>
      </c>
      <c r="E71" s="108">
        <v>175</v>
      </c>
      <c r="F71" s="55"/>
    </row>
    <row r="72" spans="1:8" x14ac:dyDescent="0.25">
      <c r="A72" s="50" t="s">
        <v>125</v>
      </c>
      <c r="B72" s="83">
        <v>500</v>
      </c>
      <c r="C72" s="84">
        <v>500</v>
      </c>
      <c r="D72" s="85"/>
      <c r="E72" s="108">
        <v>500</v>
      </c>
      <c r="F72" s="55"/>
    </row>
    <row r="73" spans="1:8" x14ac:dyDescent="0.25">
      <c r="A73" s="50" t="s">
        <v>170</v>
      </c>
      <c r="B73" s="83">
        <v>1032</v>
      </c>
      <c r="C73" s="84">
        <v>860</v>
      </c>
      <c r="D73" s="85">
        <v>172</v>
      </c>
      <c r="E73" s="108"/>
      <c r="F73" s="55"/>
    </row>
    <row r="74" spans="1:8" x14ac:dyDescent="0.25">
      <c r="A74" s="50" t="s">
        <v>126</v>
      </c>
      <c r="B74" s="83">
        <v>156</v>
      </c>
      <c r="C74" s="84">
        <v>140</v>
      </c>
      <c r="D74" s="85">
        <v>16</v>
      </c>
      <c r="E74" s="108">
        <v>150</v>
      </c>
      <c r="F74" s="55"/>
    </row>
    <row r="75" spans="1:8" x14ac:dyDescent="0.25">
      <c r="E75" s="108"/>
      <c r="F75" s="55"/>
    </row>
    <row r="76" spans="1:8" x14ac:dyDescent="0.25">
      <c r="A76" s="49" t="s">
        <v>128</v>
      </c>
      <c r="B76" s="83"/>
      <c r="C76" s="84"/>
      <c r="D76" s="85"/>
      <c r="E76" s="109"/>
      <c r="F76" s="55"/>
    </row>
    <row r="77" spans="1:8" x14ac:dyDescent="0.25">
      <c r="A77" s="50" t="s">
        <v>129</v>
      </c>
      <c r="B77" s="83">
        <v>974.4</v>
      </c>
      <c r="C77" s="84">
        <v>812</v>
      </c>
      <c r="D77" s="85">
        <v>162.4</v>
      </c>
      <c r="E77" s="109">
        <v>500</v>
      </c>
      <c r="F77" s="55"/>
      <c r="G77" s="94"/>
      <c r="H77" s="95"/>
    </row>
    <row r="78" spans="1:8" x14ac:dyDescent="0.25">
      <c r="A78" s="50" t="s">
        <v>130</v>
      </c>
      <c r="B78" s="83">
        <v>1176</v>
      </c>
      <c r="C78" s="84">
        <v>980</v>
      </c>
      <c r="D78" s="85">
        <v>196</v>
      </c>
      <c r="E78" s="109">
        <v>350</v>
      </c>
      <c r="F78" s="55"/>
      <c r="G78" s="94"/>
      <c r="H78" s="95"/>
    </row>
    <row r="79" spans="1:8" x14ac:dyDescent="0.25">
      <c r="A79" s="50" t="s">
        <v>131</v>
      </c>
      <c r="B79" s="83">
        <v>4500</v>
      </c>
      <c r="C79" s="84">
        <v>4500</v>
      </c>
      <c r="D79" s="85"/>
      <c r="E79" s="109">
        <v>4500</v>
      </c>
      <c r="F79" s="55"/>
      <c r="G79" s="94"/>
      <c r="H79" s="95"/>
    </row>
    <row r="80" spans="1:8" x14ac:dyDescent="0.25">
      <c r="A80" s="50" t="s">
        <v>155</v>
      </c>
      <c r="B80" s="83">
        <v>90</v>
      </c>
      <c r="C80" s="84">
        <v>90</v>
      </c>
      <c r="D80" s="85"/>
      <c r="E80" s="109">
        <v>100</v>
      </c>
      <c r="F80" s="55"/>
      <c r="G80" s="94"/>
      <c r="H80" s="95"/>
    </row>
    <row r="81" spans="1:8" x14ac:dyDescent="0.25">
      <c r="A81" s="50" t="s">
        <v>132</v>
      </c>
      <c r="B81" s="83">
        <v>349.72</v>
      </c>
      <c r="C81" s="84">
        <v>349.72</v>
      </c>
      <c r="D81" s="85"/>
      <c r="E81" s="109">
        <v>300</v>
      </c>
      <c r="F81" s="55"/>
      <c r="G81" s="94"/>
      <c r="H81" s="95"/>
    </row>
    <row r="82" spans="1:8" x14ac:dyDescent="0.25">
      <c r="A82" s="50" t="s">
        <v>133</v>
      </c>
      <c r="B82" s="83"/>
      <c r="C82" s="84"/>
      <c r="D82" s="85"/>
      <c r="E82" s="109">
        <v>500</v>
      </c>
      <c r="F82" s="55"/>
      <c r="G82" s="94"/>
      <c r="H82" s="95"/>
    </row>
    <row r="83" spans="1:8" x14ac:dyDescent="0.25">
      <c r="A83" s="50" t="s">
        <v>134</v>
      </c>
      <c r="B83" s="83"/>
      <c r="C83" s="84"/>
      <c r="D83" s="85"/>
      <c r="E83" s="109">
        <v>500</v>
      </c>
      <c r="F83" s="55"/>
      <c r="G83" s="94"/>
      <c r="H83" s="95"/>
    </row>
    <row r="84" spans="1:8" x14ac:dyDescent="0.25">
      <c r="A84" s="50" t="s">
        <v>135</v>
      </c>
      <c r="B84" s="83">
        <v>36</v>
      </c>
      <c r="C84" s="84">
        <v>36</v>
      </c>
      <c r="D84" s="85"/>
      <c r="E84" s="109">
        <v>500</v>
      </c>
      <c r="F84" s="55"/>
      <c r="G84" s="94"/>
      <c r="H84" s="95"/>
    </row>
    <row r="85" spans="1:8" x14ac:dyDescent="0.25">
      <c r="A85" s="50" t="s">
        <v>136</v>
      </c>
      <c r="B85" s="83"/>
      <c r="C85" s="84"/>
      <c r="D85" s="85"/>
      <c r="E85" s="109">
        <v>100</v>
      </c>
      <c r="F85" s="55"/>
      <c r="G85" s="94"/>
      <c r="H85" s="95"/>
    </row>
    <row r="86" spans="1:8" x14ac:dyDescent="0.25">
      <c r="A86" s="50"/>
      <c r="B86" s="83"/>
      <c r="C86" s="84"/>
      <c r="D86" s="85"/>
      <c r="E86" s="108"/>
      <c r="F86" s="55"/>
      <c r="G86" s="94"/>
      <c r="H86" s="95"/>
    </row>
    <row r="87" spans="1:8" x14ac:dyDescent="0.25">
      <c r="A87" s="49" t="s">
        <v>137</v>
      </c>
      <c r="B87" s="83"/>
      <c r="C87" s="84"/>
      <c r="D87" s="85"/>
      <c r="E87" s="109"/>
      <c r="F87" s="55"/>
      <c r="G87" s="94"/>
      <c r="H87" s="95"/>
    </row>
    <row r="88" spans="1:8" x14ac:dyDescent="0.25">
      <c r="A88" s="50" t="s">
        <v>138</v>
      </c>
      <c r="B88" s="83"/>
      <c r="C88" s="84"/>
      <c r="D88" s="85"/>
      <c r="E88" s="109">
        <v>300</v>
      </c>
      <c r="F88" s="55"/>
      <c r="G88" s="94"/>
      <c r="H88" s="95"/>
    </row>
    <row r="89" spans="1:8" x14ac:dyDescent="0.25">
      <c r="A89" s="50"/>
      <c r="B89" s="83"/>
      <c r="C89" s="84"/>
      <c r="D89" s="85"/>
      <c r="E89" s="109"/>
      <c r="F89" s="55"/>
      <c r="G89" s="94"/>
      <c r="H89" s="95"/>
    </row>
    <row r="90" spans="1:8" x14ac:dyDescent="0.25">
      <c r="A90" s="49" t="s">
        <v>139</v>
      </c>
      <c r="B90" s="83"/>
      <c r="C90" s="84"/>
      <c r="D90" s="85"/>
      <c r="E90" s="109"/>
      <c r="F90" s="55"/>
      <c r="G90" s="94"/>
      <c r="H90" s="95"/>
    </row>
    <row r="91" spans="1:8" x14ac:dyDescent="0.25">
      <c r="A91" s="50" t="s">
        <v>156</v>
      </c>
      <c r="B91" s="83"/>
      <c r="C91" s="84"/>
      <c r="D91" s="85"/>
      <c r="E91" s="109">
        <v>500</v>
      </c>
      <c r="F91" s="55"/>
      <c r="G91" s="94"/>
      <c r="H91" s="95"/>
    </row>
    <row r="92" spans="1:8" x14ac:dyDescent="0.25">
      <c r="A92" s="50" t="s">
        <v>326</v>
      </c>
      <c r="B92" s="83">
        <v>1030.7</v>
      </c>
      <c r="C92" s="84">
        <v>858.92</v>
      </c>
      <c r="D92" s="85">
        <v>171.78</v>
      </c>
      <c r="E92" s="109"/>
      <c r="F92" s="55"/>
      <c r="G92" s="94"/>
      <c r="H92" s="95"/>
    </row>
    <row r="93" spans="1:8" x14ac:dyDescent="0.25">
      <c r="A93" s="50" t="s">
        <v>182</v>
      </c>
      <c r="B93" s="83">
        <v>272.41000000000003</v>
      </c>
      <c r="C93" s="84">
        <v>272.41000000000003</v>
      </c>
      <c r="D93" s="85"/>
      <c r="E93" s="109"/>
      <c r="F93" s="55"/>
      <c r="G93" s="94"/>
      <c r="H93" s="95"/>
    </row>
    <row r="94" spans="1:8" x14ac:dyDescent="0.25">
      <c r="A94" s="50" t="s">
        <v>140</v>
      </c>
      <c r="B94" s="83"/>
      <c r="C94" s="84"/>
      <c r="D94" s="85"/>
      <c r="E94" s="109"/>
      <c r="F94" s="55"/>
      <c r="G94" s="94"/>
      <c r="H94" s="95"/>
    </row>
    <row r="95" spans="1:8" x14ac:dyDescent="0.25">
      <c r="A95" s="50" t="s">
        <v>157</v>
      </c>
      <c r="B95" s="83"/>
      <c r="C95" s="84"/>
      <c r="D95" s="85"/>
      <c r="E95" s="109">
        <v>100</v>
      </c>
      <c r="F95" s="55"/>
      <c r="G95" s="94"/>
      <c r="H95" s="95"/>
    </row>
    <row r="96" spans="1:8" x14ac:dyDescent="0.25">
      <c r="A96" s="50" t="s">
        <v>169</v>
      </c>
      <c r="B96" s="83">
        <v>5400</v>
      </c>
      <c r="C96" s="84">
        <v>5400</v>
      </c>
      <c r="D96" s="85"/>
      <c r="E96" s="109"/>
      <c r="F96" s="55"/>
      <c r="G96" s="94"/>
      <c r="H96" s="95"/>
    </row>
    <row r="97" spans="1:8" x14ac:dyDescent="0.25">
      <c r="A97" s="50" t="s">
        <v>201</v>
      </c>
      <c r="B97" s="83">
        <v>1376.98</v>
      </c>
      <c r="C97" s="84">
        <v>1299.53</v>
      </c>
      <c r="D97" s="85">
        <v>77.45</v>
      </c>
      <c r="E97" s="109"/>
      <c r="F97" s="55"/>
      <c r="G97" s="94"/>
      <c r="H97" s="95"/>
    </row>
    <row r="98" spans="1:8" x14ac:dyDescent="0.25">
      <c r="A98" s="50" t="s">
        <v>141</v>
      </c>
      <c r="B98" s="83">
        <v>84</v>
      </c>
      <c r="C98" s="84">
        <v>70</v>
      </c>
      <c r="D98" s="85">
        <v>14</v>
      </c>
      <c r="E98" s="109">
        <v>150</v>
      </c>
      <c r="F98" s="55"/>
      <c r="G98" s="94"/>
    </row>
    <row r="99" spans="1:8" x14ac:dyDescent="0.25">
      <c r="A99" s="50" t="s">
        <v>14</v>
      </c>
      <c r="B99" s="83"/>
      <c r="C99" s="84"/>
      <c r="D99" s="85"/>
      <c r="E99" s="109"/>
      <c r="F99" s="55"/>
      <c r="G99" s="94"/>
    </row>
    <row r="100" spans="1:8" x14ac:dyDescent="0.25">
      <c r="A100" s="50" t="s">
        <v>270</v>
      </c>
      <c r="B100" s="83">
        <v>1140.3900000000001</v>
      </c>
      <c r="C100" s="84">
        <v>950.32</v>
      </c>
      <c r="D100" s="85">
        <v>190.07</v>
      </c>
      <c r="E100" s="109"/>
      <c r="F100" s="55"/>
      <c r="G100" s="94"/>
    </row>
    <row r="101" spans="1:8" x14ac:dyDescent="0.25">
      <c r="A101" s="50" t="s">
        <v>158</v>
      </c>
      <c r="B101" s="83"/>
      <c r="C101" s="84"/>
      <c r="D101" s="85"/>
      <c r="E101" s="109">
        <v>550</v>
      </c>
      <c r="F101" s="55"/>
      <c r="G101" s="94"/>
    </row>
    <row r="102" spans="1:8" x14ac:dyDescent="0.25">
      <c r="A102" s="50" t="s">
        <v>159</v>
      </c>
      <c r="B102" s="83"/>
      <c r="C102" s="84"/>
      <c r="D102" s="85"/>
      <c r="E102" s="109">
        <v>50</v>
      </c>
      <c r="F102" s="55"/>
      <c r="G102" s="94"/>
    </row>
    <row r="103" spans="1:8" x14ac:dyDescent="0.25">
      <c r="A103" s="50" t="s">
        <v>160</v>
      </c>
      <c r="B103" s="83"/>
      <c r="C103" s="84"/>
      <c r="D103" s="85"/>
      <c r="E103" s="109">
        <v>150</v>
      </c>
      <c r="F103" s="55"/>
      <c r="G103" s="94"/>
    </row>
    <row r="104" spans="1:8" x14ac:dyDescent="0.25">
      <c r="A104" s="50" t="s">
        <v>142</v>
      </c>
      <c r="B104" s="83">
        <v>2530</v>
      </c>
      <c r="C104" s="84">
        <v>2450</v>
      </c>
      <c r="D104" s="85">
        <v>80</v>
      </c>
      <c r="E104" s="109">
        <v>1000</v>
      </c>
      <c r="F104" s="55"/>
      <c r="G104" s="94"/>
    </row>
    <row r="105" spans="1:8" x14ac:dyDescent="0.25">
      <c r="A105" s="50" t="s">
        <v>341</v>
      </c>
      <c r="B105" s="83">
        <v>102.75</v>
      </c>
      <c r="C105" s="84">
        <v>102.75</v>
      </c>
      <c r="D105" s="85"/>
      <c r="E105" s="109"/>
      <c r="F105" s="55"/>
      <c r="G105" s="94"/>
    </row>
    <row r="106" spans="1:8" x14ac:dyDescent="0.25">
      <c r="A106" s="50" t="s">
        <v>340</v>
      </c>
      <c r="B106" s="83">
        <v>1492.56</v>
      </c>
      <c r="C106" s="84">
        <v>1243.8</v>
      </c>
      <c r="D106" s="85">
        <v>248.76</v>
      </c>
      <c r="E106" s="109"/>
      <c r="F106" s="55"/>
      <c r="G106" s="94"/>
    </row>
    <row r="107" spans="1:8" x14ac:dyDescent="0.25">
      <c r="A107" s="50" t="s">
        <v>183</v>
      </c>
      <c r="B107" s="83">
        <v>310.29000000000002</v>
      </c>
      <c r="C107" s="84">
        <v>310.29000000000002</v>
      </c>
      <c r="D107" s="85"/>
      <c r="E107" s="109"/>
      <c r="F107" s="55"/>
      <c r="G107" s="94"/>
    </row>
    <row r="108" spans="1:8" x14ac:dyDescent="0.25">
      <c r="A108" s="50" t="s">
        <v>143</v>
      </c>
      <c r="B108" s="83"/>
      <c r="C108" s="84"/>
      <c r="D108" s="85"/>
      <c r="E108" s="108">
        <v>250</v>
      </c>
      <c r="F108" s="55"/>
      <c r="G108" s="94"/>
    </row>
    <row r="109" spans="1:8" x14ac:dyDescent="0.25">
      <c r="A109" s="50" t="s">
        <v>255</v>
      </c>
      <c r="B109" s="83">
        <v>337.2</v>
      </c>
      <c r="C109" s="84">
        <v>337.2</v>
      </c>
      <c r="D109" s="85"/>
      <c r="E109" s="108"/>
      <c r="F109" s="55"/>
      <c r="G109" s="94"/>
    </row>
    <row r="110" spans="1:8" x14ac:dyDescent="0.25">
      <c r="A110" s="50" t="s">
        <v>144</v>
      </c>
      <c r="B110" s="93">
        <v>441.02</v>
      </c>
      <c r="C110" s="173">
        <v>367.52</v>
      </c>
      <c r="D110" s="85">
        <v>73.5</v>
      </c>
      <c r="E110" s="108">
        <v>100</v>
      </c>
      <c r="F110" s="55"/>
      <c r="G110" s="94"/>
    </row>
    <row r="111" spans="1:8" x14ac:dyDescent="0.25">
      <c r="A111" s="50" t="s">
        <v>145</v>
      </c>
      <c r="B111" s="93">
        <v>53.95</v>
      </c>
      <c r="C111" s="83">
        <v>53.95</v>
      </c>
      <c r="D111" s="85"/>
      <c r="E111" s="108">
        <v>100</v>
      </c>
      <c r="F111" s="55"/>
      <c r="G111" s="94"/>
    </row>
    <row r="112" spans="1:8" x14ac:dyDescent="0.25">
      <c r="A112" s="50" t="s">
        <v>146</v>
      </c>
      <c r="B112" s="83"/>
      <c r="C112" s="84"/>
      <c r="D112" s="85"/>
      <c r="E112" s="108"/>
      <c r="F112" s="55"/>
      <c r="G112" s="94"/>
    </row>
    <row r="113" spans="1:8" x14ac:dyDescent="0.25">
      <c r="A113" s="50"/>
      <c r="B113" s="83"/>
      <c r="C113" s="84"/>
      <c r="D113" s="85"/>
      <c r="E113" s="109"/>
      <c r="F113" s="55"/>
      <c r="G113" s="94"/>
    </row>
    <row r="114" spans="1:8" x14ac:dyDescent="0.25">
      <c r="A114" s="50"/>
      <c r="B114" s="83"/>
      <c r="C114" s="84"/>
      <c r="D114" s="85"/>
      <c r="E114" s="109"/>
      <c r="F114" s="55"/>
      <c r="G114" s="94"/>
    </row>
    <row r="115" spans="1:8" x14ac:dyDescent="0.25">
      <c r="A115" s="49" t="s">
        <v>147</v>
      </c>
      <c r="B115" s="83"/>
      <c r="C115" s="84"/>
      <c r="D115" s="85"/>
      <c r="E115" s="109"/>
      <c r="F115" s="55"/>
      <c r="G115" s="94"/>
      <c r="H115" s="107"/>
    </row>
    <row r="116" spans="1:8" x14ac:dyDescent="0.25">
      <c r="A116" s="50" t="s">
        <v>148</v>
      </c>
      <c r="B116" s="83"/>
      <c r="C116" s="84"/>
      <c r="D116" s="85"/>
      <c r="E116" s="109"/>
      <c r="F116" s="55"/>
      <c r="G116" s="94"/>
    </row>
    <row r="117" spans="1:8" x14ac:dyDescent="0.25">
      <c r="A117" s="50" t="s">
        <v>149</v>
      </c>
      <c r="B117" s="106">
        <f>SUM(B34:B112)</f>
        <v>43987.12999999999</v>
      </c>
      <c r="C117" s="106">
        <f>SUM(C34:C115)</f>
        <v>42291.26999999999</v>
      </c>
      <c r="D117" s="106">
        <f>SUM(D33:D114)</f>
        <v>1695.86</v>
      </c>
      <c r="E117" s="110">
        <f>SUM(E34:E115)</f>
        <v>33617</v>
      </c>
      <c r="F117" s="55"/>
      <c r="G117" s="9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5C8F6-FCC9-4BDB-A92B-70EE38E1344F}">
  <dimension ref="A1:H112"/>
  <sheetViews>
    <sheetView workbookViewId="0">
      <selection activeCell="M8" sqref="M8"/>
    </sheetView>
  </sheetViews>
  <sheetFormatPr defaultRowHeight="15" x14ac:dyDescent="0.25"/>
  <cols>
    <col min="1" max="1" width="25.42578125" customWidth="1"/>
    <col min="2" max="2" width="10" customWidth="1"/>
    <col min="3" max="3" width="9.85546875" customWidth="1"/>
    <col min="4" max="4" width="8.85546875" customWidth="1"/>
    <col min="5" max="5" width="10" customWidth="1"/>
    <col min="6" max="6" width="1.5703125" customWidth="1"/>
    <col min="8" max="8" width="10.85546875" customWidth="1"/>
  </cols>
  <sheetData>
    <row r="1" spans="1:8" ht="15.75" thickBot="1" x14ac:dyDescent="0.3">
      <c r="A1" s="48" t="s">
        <v>151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151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/>
      <c r="C4" s="58"/>
      <c r="D4" s="58"/>
      <c r="E4" s="109">
        <v>520</v>
      </c>
      <c r="F4" s="55"/>
      <c r="G4" s="59" t="s">
        <v>58</v>
      </c>
      <c r="H4" s="60">
        <v>27988.39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SUM(H50+H60)</f>
        <v>5414.99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22573.4</v>
      </c>
    </row>
    <row r="8" spans="1:8" x14ac:dyDescent="0.25">
      <c r="A8" s="50" t="s">
        <v>64</v>
      </c>
      <c r="B8" s="58">
        <v>0.04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2211.67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69</v>
      </c>
      <c r="B12" s="58"/>
      <c r="C12" s="58"/>
      <c r="D12" s="58"/>
      <c r="E12" s="109"/>
      <c r="F12" s="55"/>
      <c r="G12" s="68" t="s">
        <v>70</v>
      </c>
      <c r="H12" s="60"/>
    </row>
    <row r="13" spans="1:8" x14ac:dyDescent="0.25">
      <c r="A13" s="50" t="s">
        <v>71</v>
      </c>
      <c r="B13" s="58"/>
      <c r="C13" s="58"/>
      <c r="D13" s="58"/>
      <c r="E13" s="109"/>
      <c r="F13" s="55"/>
      <c r="G13" s="56"/>
      <c r="H13" s="60"/>
    </row>
    <row r="14" spans="1:8" x14ac:dyDescent="0.25">
      <c r="A14" s="50" t="s">
        <v>72</v>
      </c>
      <c r="B14" s="58">
        <v>567.54</v>
      </c>
      <c r="C14" s="58"/>
      <c r="D14" s="58"/>
      <c r="E14" s="109">
        <v>1500</v>
      </c>
      <c r="F14" s="55"/>
      <c r="G14" s="69" t="s">
        <v>73</v>
      </c>
      <c r="H14" s="70">
        <f>SUM(H7+H9+H11)</f>
        <v>103226.32999999999</v>
      </c>
    </row>
    <row r="15" spans="1:8" x14ac:dyDescent="0.25">
      <c r="A15" s="50" t="s">
        <v>74</v>
      </c>
      <c r="B15" s="58"/>
      <c r="C15" s="58"/>
      <c r="D15" s="58"/>
      <c r="E15" s="109"/>
      <c r="F15" s="55"/>
      <c r="G15" s="71"/>
      <c r="H15" s="71"/>
    </row>
    <row r="16" spans="1:8" x14ac:dyDescent="0.25">
      <c r="A16" s="50" t="s">
        <v>75</v>
      </c>
      <c r="B16" s="58"/>
      <c r="C16" s="58"/>
      <c r="D16" s="58"/>
      <c r="E16" s="109"/>
      <c r="F16" s="55"/>
      <c r="G16" s="72"/>
      <c r="H16" s="72"/>
    </row>
    <row r="17" spans="1:8" x14ac:dyDescent="0.25">
      <c r="A17" s="50" t="s">
        <v>76</v>
      </c>
      <c r="B17" s="58"/>
      <c r="C17" s="58"/>
      <c r="D17" s="58"/>
      <c r="E17" s="109"/>
      <c r="F17" s="55"/>
      <c r="G17" s="72"/>
      <c r="H17" s="72"/>
    </row>
    <row r="18" spans="1:8" x14ac:dyDescent="0.25">
      <c r="A18" s="50" t="s">
        <v>77</v>
      </c>
      <c r="B18" s="58"/>
      <c r="C18" s="58"/>
      <c r="D18" s="58"/>
      <c r="E18" s="109"/>
      <c r="F18" s="55"/>
      <c r="G18" s="50"/>
      <c r="H18" s="50"/>
    </row>
    <row r="19" spans="1:8" x14ac:dyDescent="0.25">
      <c r="A19" s="50" t="s">
        <v>78</v>
      </c>
      <c r="B19" s="58"/>
      <c r="C19" s="58"/>
      <c r="D19" s="58"/>
      <c r="E19" s="109">
        <v>720</v>
      </c>
      <c r="F19" s="55"/>
      <c r="G19" s="50"/>
      <c r="H19" s="50"/>
    </row>
    <row r="20" spans="1:8" x14ac:dyDescent="0.25">
      <c r="A20" s="73" t="s">
        <v>79</v>
      </c>
      <c r="B20" s="98">
        <f>SUM(B8:B15)</f>
        <v>1167.58</v>
      </c>
      <c r="C20" s="58"/>
      <c r="D20" s="58"/>
      <c r="E20" s="110">
        <f>SUM(E4:E19)</f>
        <v>3085</v>
      </c>
      <c r="F20" s="55"/>
      <c r="G20" s="74" t="s">
        <v>80</v>
      </c>
      <c r="H20" s="75">
        <v>90473.74</v>
      </c>
    </row>
    <row r="21" spans="1:8" x14ac:dyDescent="0.25">
      <c r="A21" s="73" t="s">
        <v>81</v>
      </c>
      <c r="B21" s="58"/>
      <c r="C21" s="58"/>
      <c r="D21" s="58"/>
      <c r="E21" s="109"/>
      <c r="F21" s="55"/>
      <c r="G21" s="76"/>
      <c r="H21" s="76"/>
    </row>
    <row r="22" spans="1:8" x14ac:dyDescent="0.25">
      <c r="A22" s="50" t="s">
        <v>82</v>
      </c>
      <c r="B22" s="58">
        <v>17000</v>
      </c>
      <c r="C22" s="58"/>
      <c r="D22" s="58"/>
      <c r="E22" s="109"/>
      <c r="F22" s="55"/>
      <c r="G22" s="77" t="s">
        <v>83</v>
      </c>
      <c r="H22" s="77"/>
    </row>
    <row r="23" spans="1:8" x14ac:dyDescent="0.25">
      <c r="A23" s="50" t="s">
        <v>84</v>
      </c>
      <c r="B23" s="58"/>
      <c r="C23" s="58"/>
      <c r="D23" s="58"/>
      <c r="E23" s="109"/>
      <c r="F23" s="55"/>
      <c r="G23" s="77" t="s">
        <v>85</v>
      </c>
      <c r="H23" s="103">
        <f>SUM(B26)</f>
        <v>18167.580000000002</v>
      </c>
    </row>
    <row r="24" spans="1:8" x14ac:dyDescent="0.25">
      <c r="A24" s="50" t="s">
        <v>86</v>
      </c>
      <c r="B24" s="58"/>
      <c r="C24" s="58"/>
      <c r="D24" s="58"/>
      <c r="E24" s="109"/>
      <c r="F24" s="55"/>
      <c r="G24" s="76" t="s">
        <v>87</v>
      </c>
      <c r="H24" s="78"/>
    </row>
    <row r="25" spans="1:8" x14ac:dyDescent="0.25">
      <c r="A25" s="50" t="s">
        <v>88</v>
      </c>
      <c r="B25" s="58"/>
      <c r="C25" s="58"/>
      <c r="D25" s="58"/>
      <c r="E25" s="109"/>
      <c r="F25" s="55"/>
      <c r="G25" s="79"/>
      <c r="H25" s="82">
        <f>SUM(H23:H24)</f>
        <v>18167.580000000002</v>
      </c>
    </row>
    <row r="26" spans="1:8" x14ac:dyDescent="0.25">
      <c r="A26" s="73" t="s">
        <v>85</v>
      </c>
      <c r="B26" s="98">
        <f>SUM(B20:B25)</f>
        <v>18167.580000000002</v>
      </c>
      <c r="C26" s="58"/>
      <c r="D26" s="58"/>
      <c r="E26" s="109"/>
      <c r="F26" s="55"/>
      <c r="G26" s="80" t="s">
        <v>89</v>
      </c>
      <c r="H26" s="80"/>
    </row>
    <row r="27" spans="1:8" x14ac:dyDescent="0.25">
      <c r="A27" s="50"/>
      <c r="B27" s="58"/>
      <c r="C27" s="58"/>
      <c r="D27" s="58"/>
      <c r="E27" s="109"/>
      <c r="F27" s="55"/>
      <c r="G27" s="80" t="s">
        <v>90</v>
      </c>
      <c r="H27" s="81">
        <f>SUM(B105)</f>
        <v>5414.99</v>
      </c>
    </row>
    <row r="28" spans="1:8" x14ac:dyDescent="0.25">
      <c r="A28" s="51" t="s">
        <v>91</v>
      </c>
      <c r="B28" s="58"/>
      <c r="C28" s="58"/>
      <c r="D28" s="58"/>
      <c r="E28" s="109"/>
      <c r="F28" s="55"/>
      <c r="G28" s="76" t="s">
        <v>87</v>
      </c>
      <c r="H28" s="78"/>
    </row>
    <row r="29" spans="1:8" x14ac:dyDescent="0.25">
      <c r="A29" s="49" t="s">
        <v>92</v>
      </c>
      <c r="B29" s="99"/>
      <c r="C29" s="100"/>
      <c r="D29" s="101"/>
      <c r="E29" s="108"/>
      <c r="F29" s="55"/>
      <c r="G29" s="79"/>
      <c r="H29" s="82">
        <f>SUM(H27)-H28</f>
        <v>5414.99</v>
      </c>
    </row>
    <row r="30" spans="1:8" x14ac:dyDescent="0.25">
      <c r="A30" s="50" t="s">
        <v>93</v>
      </c>
      <c r="B30" s="83">
        <v>78.709999999999994</v>
      </c>
      <c r="C30" s="84">
        <v>78.709999999999994</v>
      </c>
      <c r="D30" s="85"/>
      <c r="E30" s="109">
        <v>750</v>
      </c>
      <c r="F30" s="55"/>
    </row>
    <row r="31" spans="1:8" x14ac:dyDescent="0.25">
      <c r="A31" s="50" t="s">
        <v>95</v>
      </c>
      <c r="B31" s="83">
        <v>1976.16</v>
      </c>
      <c r="C31" s="84">
        <v>1976.16</v>
      </c>
      <c r="D31" s="85"/>
      <c r="E31" s="109">
        <v>12600</v>
      </c>
      <c r="F31" s="55"/>
      <c r="G31" s="86" t="s">
        <v>94</v>
      </c>
      <c r="H31" s="87">
        <f>SUM(H20+H25-H29)</f>
        <v>103226.33</v>
      </c>
    </row>
    <row r="32" spans="1:8" x14ac:dyDescent="0.25">
      <c r="A32" s="50" t="s">
        <v>97</v>
      </c>
      <c r="B32" s="83">
        <v>40</v>
      </c>
      <c r="C32" s="84">
        <v>40</v>
      </c>
      <c r="D32" s="85"/>
      <c r="E32" s="109">
        <v>240</v>
      </c>
      <c r="F32" s="55"/>
      <c r="H32" s="88" t="s">
        <v>96</v>
      </c>
    </row>
    <row r="33" spans="1:8" x14ac:dyDescent="0.25">
      <c r="A33" s="50" t="s">
        <v>98</v>
      </c>
      <c r="B33" s="83">
        <v>58.8</v>
      </c>
      <c r="C33" s="84">
        <v>49</v>
      </c>
      <c r="D33" s="85">
        <v>9.8000000000000007</v>
      </c>
      <c r="E33" s="109">
        <v>150</v>
      </c>
      <c r="F33" s="55"/>
    </row>
    <row r="34" spans="1:8" x14ac:dyDescent="0.25">
      <c r="A34" s="50"/>
      <c r="B34" s="83"/>
      <c r="C34" s="84"/>
      <c r="D34" s="85"/>
      <c r="E34" s="109"/>
      <c r="F34" s="55"/>
    </row>
    <row r="35" spans="1:8" x14ac:dyDescent="0.25">
      <c r="A35" s="49" t="s">
        <v>99</v>
      </c>
      <c r="B35" s="83"/>
      <c r="C35" s="84"/>
      <c r="D35" s="85"/>
      <c r="E35" s="109"/>
      <c r="F35" s="55"/>
      <c r="G35" s="89" t="s">
        <v>153</v>
      </c>
      <c r="H35" s="89"/>
    </row>
    <row r="36" spans="1:8" x14ac:dyDescent="0.25">
      <c r="A36" s="50" t="s">
        <v>101</v>
      </c>
      <c r="B36" s="83"/>
      <c r="C36" s="84"/>
      <c r="D36" s="85"/>
      <c r="E36" s="109">
        <v>450</v>
      </c>
      <c r="F36" s="55"/>
      <c r="G36" s="89">
        <v>1958</v>
      </c>
      <c r="H36" s="90">
        <v>14.39</v>
      </c>
    </row>
    <row r="37" spans="1:8" x14ac:dyDescent="0.25">
      <c r="A37" s="50" t="s">
        <v>102</v>
      </c>
      <c r="B37" s="83">
        <v>221.91</v>
      </c>
      <c r="C37" s="84">
        <v>188.42</v>
      </c>
      <c r="D37" s="85">
        <v>33.49</v>
      </c>
      <c r="E37" s="109">
        <v>300</v>
      </c>
      <c r="F37" s="55"/>
      <c r="G37" s="89">
        <v>1959</v>
      </c>
      <c r="H37" s="90">
        <v>108</v>
      </c>
    </row>
    <row r="38" spans="1:8" x14ac:dyDescent="0.25">
      <c r="A38" s="50"/>
      <c r="B38" s="83"/>
      <c r="C38" s="84"/>
      <c r="D38" s="85"/>
      <c r="E38" s="109"/>
      <c r="F38" s="55"/>
      <c r="G38" s="89">
        <v>1960</v>
      </c>
      <c r="H38" s="90">
        <v>479.95</v>
      </c>
    </row>
    <row r="39" spans="1:8" x14ac:dyDescent="0.25">
      <c r="A39" s="49" t="s">
        <v>103</v>
      </c>
      <c r="B39" s="83"/>
      <c r="C39" s="84"/>
      <c r="D39" s="85"/>
      <c r="E39" s="109"/>
      <c r="F39" s="55"/>
      <c r="G39" s="89">
        <v>1961</v>
      </c>
      <c r="H39" s="91">
        <v>54</v>
      </c>
    </row>
    <row r="40" spans="1:8" x14ac:dyDescent="0.25">
      <c r="A40" s="50" t="s">
        <v>104</v>
      </c>
      <c r="B40" s="83">
        <v>150</v>
      </c>
      <c r="C40" s="84">
        <v>150</v>
      </c>
      <c r="D40" s="85"/>
      <c r="E40" s="109">
        <v>150</v>
      </c>
      <c r="F40" s="55"/>
      <c r="G40" s="89">
        <v>1962</v>
      </c>
      <c r="H40" s="91">
        <v>20.98</v>
      </c>
    </row>
    <row r="41" spans="1:8" x14ac:dyDescent="0.25">
      <c r="A41" s="50" t="s">
        <v>105</v>
      </c>
      <c r="B41" s="83"/>
      <c r="C41" s="84"/>
      <c r="D41" s="85"/>
      <c r="E41" s="109">
        <v>260</v>
      </c>
      <c r="F41" s="55"/>
      <c r="G41" s="89">
        <v>1963</v>
      </c>
      <c r="H41" s="91">
        <v>36</v>
      </c>
    </row>
    <row r="42" spans="1:8" x14ac:dyDescent="0.25">
      <c r="A42" s="50"/>
      <c r="B42" s="83"/>
      <c r="C42" s="84"/>
      <c r="D42" s="85"/>
      <c r="E42" s="109"/>
      <c r="F42" s="55"/>
      <c r="G42" s="89">
        <v>1964</v>
      </c>
      <c r="H42" s="91">
        <v>38.93</v>
      </c>
    </row>
    <row r="43" spans="1:8" x14ac:dyDescent="0.25">
      <c r="A43" s="49" t="s">
        <v>106</v>
      </c>
      <c r="B43" s="83"/>
      <c r="C43" s="84"/>
      <c r="D43" s="85"/>
      <c r="E43" s="109"/>
      <c r="F43" s="55"/>
      <c r="G43" s="89">
        <v>1965</v>
      </c>
      <c r="H43" s="104">
        <v>337.2</v>
      </c>
    </row>
    <row r="44" spans="1:8" x14ac:dyDescent="0.25">
      <c r="A44" s="50" t="s">
        <v>107</v>
      </c>
      <c r="B44" s="83"/>
      <c r="C44" s="84"/>
      <c r="D44" s="85"/>
      <c r="E44" s="109">
        <v>1200</v>
      </c>
      <c r="F44" s="55"/>
      <c r="G44" s="89">
        <v>1966</v>
      </c>
      <c r="H44" s="91">
        <v>1021.4</v>
      </c>
    </row>
    <row r="45" spans="1:8" x14ac:dyDescent="0.25">
      <c r="A45" s="50" t="s">
        <v>108</v>
      </c>
      <c r="B45" s="83">
        <v>381.63</v>
      </c>
      <c r="C45" s="84">
        <v>381.63</v>
      </c>
      <c r="D45" s="85"/>
      <c r="E45" s="109">
        <v>420</v>
      </c>
      <c r="F45" s="55"/>
      <c r="G45" s="89">
        <v>1967</v>
      </c>
      <c r="H45" s="91">
        <v>58.8</v>
      </c>
    </row>
    <row r="46" spans="1:8" x14ac:dyDescent="0.25">
      <c r="A46" s="50" t="s">
        <v>109</v>
      </c>
      <c r="B46" s="83"/>
      <c r="C46" s="84"/>
      <c r="D46" s="85"/>
      <c r="E46" s="109">
        <v>500</v>
      </c>
      <c r="F46" s="55"/>
      <c r="G46" s="89">
        <v>1968</v>
      </c>
      <c r="H46" s="91">
        <v>9.65</v>
      </c>
    </row>
    <row r="47" spans="1:8" x14ac:dyDescent="0.25">
      <c r="A47" s="50" t="s">
        <v>110</v>
      </c>
      <c r="B47" s="83"/>
      <c r="C47" s="84"/>
      <c r="D47" s="85"/>
      <c r="E47" s="109">
        <v>150</v>
      </c>
      <c r="F47" s="55"/>
      <c r="G47" s="89">
        <v>1969</v>
      </c>
      <c r="H47" s="91">
        <v>300</v>
      </c>
    </row>
    <row r="48" spans="1:8" x14ac:dyDescent="0.25">
      <c r="A48" s="50" t="s">
        <v>111</v>
      </c>
      <c r="B48" s="83"/>
      <c r="C48" s="84"/>
      <c r="D48" s="85"/>
      <c r="E48" s="109"/>
      <c r="F48" s="55"/>
      <c r="G48" s="89">
        <v>1970</v>
      </c>
      <c r="H48" s="91">
        <v>375</v>
      </c>
    </row>
    <row r="49" spans="1:8" x14ac:dyDescent="0.25">
      <c r="A49" s="50" t="s">
        <v>112</v>
      </c>
      <c r="B49" s="83"/>
      <c r="C49" s="84"/>
      <c r="D49" s="85"/>
      <c r="E49" s="109">
        <v>140</v>
      </c>
      <c r="F49" s="55"/>
      <c r="G49" s="89">
        <v>1971</v>
      </c>
      <c r="H49" s="91">
        <v>14.39</v>
      </c>
    </row>
    <row r="50" spans="1:8" x14ac:dyDescent="0.25">
      <c r="A50" s="50" t="s">
        <v>113</v>
      </c>
      <c r="B50" s="83"/>
      <c r="C50" s="84"/>
      <c r="D50" s="85"/>
      <c r="E50" s="109"/>
      <c r="F50" s="55"/>
      <c r="H50" s="92">
        <f>SUM(H36:H49)</f>
        <v>2868.69</v>
      </c>
    </row>
    <row r="51" spans="1:8" x14ac:dyDescent="0.25">
      <c r="E51" s="107"/>
      <c r="F51" s="55"/>
    </row>
    <row r="52" spans="1:8" x14ac:dyDescent="0.25">
      <c r="A52" s="49" t="s">
        <v>114</v>
      </c>
      <c r="B52" s="83"/>
      <c r="C52" s="84"/>
      <c r="D52" s="85"/>
      <c r="E52" s="109"/>
      <c r="F52" s="55"/>
    </row>
    <row r="53" spans="1:8" x14ac:dyDescent="0.25">
      <c r="A53" s="50" t="s">
        <v>152</v>
      </c>
      <c r="B53" s="83">
        <v>479.95</v>
      </c>
      <c r="C53" s="84">
        <v>425.01</v>
      </c>
      <c r="D53" s="85">
        <v>54.94</v>
      </c>
      <c r="E53" s="109">
        <v>450</v>
      </c>
      <c r="F53" s="55"/>
      <c r="G53" s="89" t="s">
        <v>100</v>
      </c>
    </row>
    <row r="54" spans="1:8" x14ac:dyDescent="0.25">
      <c r="A54" s="50" t="s">
        <v>115</v>
      </c>
      <c r="B54" s="83"/>
      <c r="C54" s="84"/>
      <c r="D54" s="85"/>
      <c r="E54" s="109">
        <v>7</v>
      </c>
      <c r="F54" s="55"/>
      <c r="G54" s="89">
        <v>1972</v>
      </c>
      <c r="H54" s="91">
        <v>151.19999999999999</v>
      </c>
    </row>
    <row r="55" spans="1:8" x14ac:dyDescent="0.25">
      <c r="A55" s="50" t="s">
        <v>116</v>
      </c>
      <c r="B55" s="83"/>
      <c r="C55" s="84"/>
      <c r="D55" s="85"/>
      <c r="E55" s="109">
        <v>150</v>
      </c>
      <c r="F55" s="55"/>
      <c r="G55" s="89">
        <v>1973</v>
      </c>
      <c r="H55" s="91">
        <v>150</v>
      </c>
    </row>
    <row r="56" spans="1:8" x14ac:dyDescent="0.25">
      <c r="A56" s="50" t="s">
        <v>117</v>
      </c>
      <c r="B56" s="83">
        <v>40</v>
      </c>
      <c r="C56" s="84">
        <v>40</v>
      </c>
      <c r="D56" s="85"/>
      <c r="E56" s="109">
        <v>50</v>
      </c>
      <c r="F56" s="55"/>
      <c r="G56" s="89">
        <v>1974</v>
      </c>
      <c r="H56" s="91">
        <v>381.63</v>
      </c>
    </row>
    <row r="57" spans="1:8" x14ac:dyDescent="0.25">
      <c r="A57" s="50"/>
      <c r="B57" s="83"/>
      <c r="C57" s="84"/>
      <c r="D57" s="85"/>
      <c r="E57" s="109"/>
      <c r="F57" s="55"/>
      <c r="G57" s="89">
        <v>1975</v>
      </c>
      <c r="H57" s="91">
        <v>1073.47</v>
      </c>
    </row>
    <row r="58" spans="1:8" x14ac:dyDescent="0.25">
      <c r="A58" s="49" t="s">
        <v>118</v>
      </c>
      <c r="B58" s="83"/>
      <c r="C58" s="84"/>
      <c r="D58" s="85"/>
      <c r="E58" s="109"/>
      <c r="F58" s="55"/>
      <c r="G58" s="89">
        <v>1976</v>
      </c>
      <c r="H58" s="91">
        <v>40</v>
      </c>
    </row>
    <row r="59" spans="1:8" x14ac:dyDescent="0.25">
      <c r="A59" s="50" t="s">
        <v>119</v>
      </c>
      <c r="B59" s="83"/>
      <c r="C59" s="84"/>
      <c r="D59" s="85"/>
      <c r="E59" s="109">
        <v>120</v>
      </c>
      <c r="F59" s="55"/>
      <c r="G59" s="89">
        <v>1977</v>
      </c>
      <c r="H59" s="91">
        <v>750</v>
      </c>
    </row>
    <row r="60" spans="1:8" x14ac:dyDescent="0.25">
      <c r="A60" s="50" t="s">
        <v>120</v>
      </c>
      <c r="B60" s="83"/>
      <c r="C60" s="84"/>
      <c r="D60" s="85"/>
      <c r="E60" s="109">
        <v>3300</v>
      </c>
      <c r="F60" s="55"/>
      <c r="H60" s="92">
        <f>SUM(H54:H59)</f>
        <v>2546.3000000000002</v>
      </c>
    </row>
    <row r="61" spans="1:8" x14ac:dyDescent="0.25">
      <c r="A61" s="50" t="s">
        <v>154</v>
      </c>
      <c r="B61" s="93">
        <v>9.65</v>
      </c>
      <c r="C61" s="93">
        <v>9.65</v>
      </c>
      <c r="D61" s="102"/>
      <c r="E61" s="109">
        <v>100</v>
      </c>
      <c r="F61" s="55"/>
      <c r="G61" s="94"/>
      <c r="H61" s="105"/>
    </row>
    <row r="62" spans="1:8" x14ac:dyDescent="0.25">
      <c r="A62" s="50"/>
      <c r="B62" s="83"/>
      <c r="C62" s="84"/>
      <c r="D62" s="85"/>
      <c r="E62" s="109"/>
      <c r="F62" s="55"/>
    </row>
    <row r="63" spans="1:8" x14ac:dyDescent="0.25">
      <c r="A63" s="49" t="s">
        <v>121</v>
      </c>
      <c r="B63" s="83"/>
      <c r="C63" s="84"/>
      <c r="D63" s="85"/>
      <c r="E63" s="109"/>
      <c r="F63" s="55"/>
    </row>
    <row r="64" spans="1:8" x14ac:dyDescent="0.25">
      <c r="A64" s="50" t="s">
        <v>122</v>
      </c>
      <c r="B64" s="83">
        <v>300</v>
      </c>
      <c r="C64" s="84">
        <v>300</v>
      </c>
      <c r="D64" s="85"/>
      <c r="E64" s="108">
        <v>350</v>
      </c>
      <c r="F64" s="55"/>
      <c r="G64" s="94"/>
      <c r="H64" s="95"/>
    </row>
    <row r="65" spans="1:8" x14ac:dyDescent="0.25">
      <c r="A65" s="50" t="s">
        <v>123</v>
      </c>
      <c r="B65" s="83"/>
      <c r="C65" s="84"/>
      <c r="D65" s="85"/>
      <c r="E65" s="108">
        <v>175</v>
      </c>
      <c r="F65" s="55"/>
      <c r="G65" s="94"/>
      <c r="H65" s="95"/>
    </row>
    <row r="66" spans="1:8" x14ac:dyDescent="0.25">
      <c r="A66" s="50" t="s">
        <v>124</v>
      </c>
      <c r="B66" s="83">
        <v>151.19999999999999</v>
      </c>
      <c r="C66" s="84">
        <v>126</v>
      </c>
      <c r="D66" s="85">
        <v>25.2</v>
      </c>
      <c r="E66" s="108">
        <v>180</v>
      </c>
      <c r="F66" s="55"/>
    </row>
    <row r="67" spans="1:8" x14ac:dyDescent="0.25">
      <c r="A67" s="50" t="s">
        <v>127</v>
      </c>
      <c r="B67" s="83">
        <v>28.78</v>
      </c>
      <c r="C67" s="84">
        <v>23.98</v>
      </c>
      <c r="D67" s="85">
        <v>4.8</v>
      </c>
      <c r="E67" s="108">
        <v>175</v>
      </c>
      <c r="F67" s="55"/>
    </row>
    <row r="68" spans="1:8" x14ac:dyDescent="0.25">
      <c r="A68" s="50" t="s">
        <v>125</v>
      </c>
      <c r="B68" s="83"/>
      <c r="C68" s="84"/>
      <c r="D68" s="85"/>
      <c r="E68" s="108">
        <v>500</v>
      </c>
      <c r="F68" s="55"/>
    </row>
    <row r="69" spans="1:8" x14ac:dyDescent="0.25">
      <c r="A69" s="50" t="s">
        <v>126</v>
      </c>
      <c r="B69" s="83"/>
      <c r="C69" s="84"/>
      <c r="D69" s="85"/>
      <c r="E69" s="108">
        <v>150</v>
      </c>
      <c r="F69" s="55"/>
    </row>
    <row r="70" spans="1:8" x14ac:dyDescent="0.25">
      <c r="E70" s="108"/>
      <c r="F70" s="55"/>
    </row>
    <row r="71" spans="1:8" x14ac:dyDescent="0.25">
      <c r="A71" s="49" t="s">
        <v>128</v>
      </c>
      <c r="B71" s="83"/>
      <c r="C71" s="84"/>
      <c r="D71" s="85"/>
      <c r="E71" s="109"/>
      <c r="F71" s="55"/>
    </row>
    <row r="72" spans="1:8" x14ac:dyDescent="0.25">
      <c r="A72" s="50" t="s">
        <v>129</v>
      </c>
      <c r="B72" s="83"/>
      <c r="C72" s="84"/>
      <c r="D72" s="85"/>
      <c r="E72" s="109">
        <v>500</v>
      </c>
      <c r="F72" s="55"/>
      <c r="G72" s="94"/>
      <c r="H72" s="95"/>
    </row>
    <row r="73" spans="1:8" x14ac:dyDescent="0.25">
      <c r="A73" s="50" t="s">
        <v>130</v>
      </c>
      <c r="B73" s="83"/>
      <c r="C73" s="84"/>
      <c r="D73" s="85"/>
      <c r="E73" s="109">
        <v>350</v>
      </c>
      <c r="F73" s="55"/>
      <c r="G73" s="94"/>
      <c r="H73" s="95"/>
    </row>
    <row r="74" spans="1:8" x14ac:dyDescent="0.25">
      <c r="A74" s="50" t="s">
        <v>131</v>
      </c>
      <c r="B74" s="83">
        <v>1125</v>
      </c>
      <c r="C74" s="84">
        <v>1125</v>
      </c>
      <c r="D74" s="85"/>
      <c r="E74" s="109">
        <v>4500</v>
      </c>
      <c r="F74" s="55"/>
      <c r="G74" s="94"/>
      <c r="H74" s="95"/>
    </row>
    <row r="75" spans="1:8" x14ac:dyDescent="0.25">
      <c r="A75" s="50" t="s">
        <v>155</v>
      </c>
      <c r="B75" s="83"/>
      <c r="C75" s="84"/>
      <c r="D75" s="85"/>
      <c r="E75" s="109">
        <v>100</v>
      </c>
      <c r="F75" s="55"/>
      <c r="G75" s="94"/>
      <c r="H75" s="95"/>
    </row>
    <row r="76" spans="1:8" x14ac:dyDescent="0.25">
      <c r="A76" s="50" t="s">
        <v>132</v>
      </c>
      <c r="B76" s="83"/>
      <c r="C76" s="84"/>
      <c r="D76" s="85"/>
      <c r="E76" s="109">
        <v>300</v>
      </c>
      <c r="F76" s="55"/>
      <c r="G76" s="94"/>
      <c r="H76" s="95"/>
    </row>
    <row r="77" spans="1:8" x14ac:dyDescent="0.25">
      <c r="A77" s="50" t="s">
        <v>133</v>
      </c>
      <c r="B77" s="83"/>
      <c r="C77" s="84"/>
      <c r="D77" s="85"/>
      <c r="E77" s="109">
        <v>500</v>
      </c>
      <c r="F77" s="55"/>
      <c r="G77" s="94"/>
      <c r="H77" s="95"/>
    </row>
    <row r="78" spans="1:8" x14ac:dyDescent="0.25">
      <c r="A78" s="50" t="s">
        <v>134</v>
      </c>
      <c r="B78" s="83"/>
      <c r="C78" s="84"/>
      <c r="D78" s="85"/>
      <c r="E78" s="109">
        <v>500</v>
      </c>
      <c r="F78" s="55"/>
      <c r="G78" s="94"/>
      <c r="H78" s="95"/>
    </row>
    <row r="79" spans="1:8" x14ac:dyDescent="0.25">
      <c r="A79" s="50" t="s">
        <v>135</v>
      </c>
      <c r="B79" s="83">
        <v>36</v>
      </c>
      <c r="C79" s="84">
        <v>36</v>
      </c>
      <c r="D79" s="85"/>
      <c r="E79" s="109">
        <v>500</v>
      </c>
      <c r="F79" s="55"/>
      <c r="G79" s="94"/>
      <c r="H79" s="95"/>
    </row>
    <row r="80" spans="1:8" x14ac:dyDescent="0.25">
      <c r="A80" s="50" t="s">
        <v>136</v>
      </c>
      <c r="B80" s="83"/>
      <c r="C80" s="84"/>
      <c r="D80" s="85"/>
      <c r="E80" s="109">
        <v>100</v>
      </c>
      <c r="F80" s="55"/>
      <c r="G80" s="94"/>
      <c r="H80" s="95"/>
    </row>
    <row r="81" spans="1:8" x14ac:dyDescent="0.25">
      <c r="A81" s="50"/>
      <c r="B81" s="83"/>
      <c r="C81" s="84"/>
      <c r="D81" s="85"/>
      <c r="E81" s="108"/>
      <c r="F81" s="55"/>
      <c r="G81" s="94"/>
      <c r="H81" s="95"/>
    </row>
    <row r="82" spans="1:8" x14ac:dyDescent="0.25">
      <c r="A82" s="49" t="s">
        <v>137</v>
      </c>
      <c r="B82" s="83"/>
      <c r="C82" s="84"/>
      <c r="D82" s="85"/>
      <c r="E82" s="109"/>
      <c r="F82" s="55"/>
      <c r="G82" s="94"/>
      <c r="H82" s="95"/>
    </row>
    <row r="83" spans="1:8" x14ac:dyDescent="0.25">
      <c r="A83" s="50" t="s">
        <v>138</v>
      </c>
      <c r="B83" s="83"/>
      <c r="C83" s="84"/>
      <c r="D83" s="85"/>
      <c r="E83" s="109">
        <v>300</v>
      </c>
      <c r="F83" s="55"/>
      <c r="G83" s="94"/>
      <c r="H83" s="95"/>
    </row>
    <row r="84" spans="1:8" x14ac:dyDescent="0.25">
      <c r="A84" s="50"/>
      <c r="B84" s="83"/>
      <c r="C84" s="84"/>
      <c r="D84" s="85"/>
      <c r="E84" s="109"/>
      <c r="F84" s="55"/>
      <c r="G84" s="94"/>
      <c r="H84" s="95"/>
    </row>
    <row r="85" spans="1:8" x14ac:dyDescent="0.25">
      <c r="A85" s="49" t="s">
        <v>139</v>
      </c>
      <c r="B85" s="83"/>
      <c r="C85" s="84"/>
      <c r="D85" s="85"/>
      <c r="E85" s="109"/>
      <c r="F85" s="55"/>
      <c r="G85" s="94"/>
      <c r="H85" s="95"/>
    </row>
    <row r="86" spans="1:8" x14ac:dyDescent="0.25">
      <c r="A86" s="50" t="s">
        <v>156</v>
      </c>
      <c r="B86" s="83"/>
      <c r="C86" s="84"/>
      <c r="D86" s="85"/>
      <c r="E86" s="109">
        <v>500</v>
      </c>
      <c r="F86" s="55"/>
      <c r="G86" s="94"/>
      <c r="H86" s="95"/>
    </row>
    <row r="87" spans="1:8" x14ac:dyDescent="0.25">
      <c r="A87" s="50" t="s">
        <v>140</v>
      </c>
      <c r="B87" s="83"/>
      <c r="C87" s="84"/>
      <c r="D87" s="85"/>
      <c r="E87" s="109"/>
      <c r="F87" s="55"/>
      <c r="G87" s="94"/>
      <c r="H87" s="95"/>
    </row>
    <row r="88" spans="1:8" x14ac:dyDescent="0.25">
      <c r="A88" s="50" t="s">
        <v>157</v>
      </c>
      <c r="B88" s="83"/>
      <c r="C88" s="84"/>
      <c r="D88" s="85"/>
      <c r="E88" s="109">
        <v>100</v>
      </c>
      <c r="F88" s="55"/>
      <c r="G88" s="94"/>
      <c r="H88" s="95"/>
    </row>
    <row r="89" spans="1:8" x14ac:dyDescent="0.25">
      <c r="A89" s="50" t="s">
        <v>141</v>
      </c>
      <c r="B89" s="83"/>
      <c r="C89" s="84"/>
      <c r="D89" s="85"/>
      <c r="E89" s="109">
        <v>150</v>
      </c>
      <c r="F89" s="55"/>
      <c r="G89" s="94"/>
    </row>
    <row r="90" spans="1:8" x14ac:dyDescent="0.25">
      <c r="A90" s="50" t="s">
        <v>14</v>
      </c>
      <c r="B90" s="83"/>
      <c r="C90" s="84"/>
      <c r="D90" s="85"/>
      <c r="E90" s="109"/>
      <c r="F90" s="55"/>
      <c r="G90" s="94"/>
    </row>
    <row r="91" spans="1:8" x14ac:dyDescent="0.25">
      <c r="A91" s="50" t="s">
        <v>158</v>
      </c>
      <c r="B91" s="83"/>
      <c r="C91" s="84"/>
      <c r="D91" s="85"/>
      <c r="E91" s="109">
        <v>550</v>
      </c>
      <c r="F91" s="55"/>
      <c r="G91" s="94"/>
    </row>
    <row r="92" spans="1:8" x14ac:dyDescent="0.25">
      <c r="A92" s="50" t="s">
        <v>159</v>
      </c>
      <c r="B92" s="83"/>
      <c r="C92" s="84"/>
      <c r="D92" s="85"/>
      <c r="E92" s="109">
        <v>50</v>
      </c>
      <c r="F92" s="55"/>
      <c r="G92" s="94"/>
    </row>
    <row r="93" spans="1:8" x14ac:dyDescent="0.25">
      <c r="A93" s="50" t="s">
        <v>160</v>
      </c>
      <c r="B93" s="83"/>
      <c r="C93" s="84"/>
      <c r="D93" s="85"/>
      <c r="E93" s="109">
        <v>150</v>
      </c>
      <c r="F93" s="55"/>
      <c r="G93" s="94"/>
    </row>
    <row r="94" spans="1:8" x14ac:dyDescent="0.25">
      <c r="A94" s="50" t="s">
        <v>142</v>
      </c>
      <c r="B94" s="83"/>
      <c r="C94" s="84"/>
      <c r="D94" s="85"/>
      <c r="E94" s="109">
        <v>1000</v>
      </c>
      <c r="F94" s="55"/>
      <c r="G94" s="94"/>
    </row>
    <row r="95" spans="1:8" x14ac:dyDescent="0.25">
      <c r="A95" s="50" t="s">
        <v>143</v>
      </c>
      <c r="B95" s="83"/>
      <c r="C95" s="84"/>
      <c r="D95" s="85"/>
      <c r="E95" s="109">
        <v>250</v>
      </c>
      <c r="F95" s="55"/>
      <c r="G95" s="94"/>
    </row>
    <row r="96" spans="1:8" x14ac:dyDescent="0.25">
      <c r="A96" s="50" t="s">
        <v>144</v>
      </c>
      <c r="B96" s="83"/>
      <c r="C96" s="84"/>
      <c r="D96" s="85"/>
      <c r="E96" s="108">
        <v>100</v>
      </c>
      <c r="F96" s="55"/>
      <c r="G96" s="94"/>
    </row>
    <row r="97" spans="1:8" x14ac:dyDescent="0.25">
      <c r="A97" s="50" t="s">
        <v>145</v>
      </c>
      <c r="B97" s="83"/>
      <c r="C97" s="84"/>
      <c r="D97" s="85"/>
      <c r="E97" s="108">
        <v>100</v>
      </c>
      <c r="F97" s="55"/>
      <c r="G97" s="94"/>
    </row>
    <row r="98" spans="1:8" x14ac:dyDescent="0.25">
      <c r="A98" s="50" t="s">
        <v>146</v>
      </c>
      <c r="B98" s="102">
        <v>337.2</v>
      </c>
      <c r="C98" s="83">
        <v>337.2</v>
      </c>
      <c r="D98" s="85"/>
      <c r="E98" s="108"/>
      <c r="F98" s="55"/>
      <c r="G98" s="94"/>
    </row>
    <row r="99" spans="1:8" x14ac:dyDescent="0.25">
      <c r="A99" s="50"/>
      <c r="B99" s="102"/>
      <c r="C99" s="83"/>
      <c r="D99" s="85"/>
      <c r="E99" s="108"/>
      <c r="F99" s="55"/>
      <c r="G99" s="94"/>
    </row>
    <row r="100" spans="1:8" x14ac:dyDescent="0.25">
      <c r="A100" s="50"/>
      <c r="B100" s="83"/>
      <c r="C100" s="84"/>
      <c r="D100" s="85"/>
      <c r="E100" s="108"/>
      <c r="F100" s="55"/>
      <c r="G100" s="94"/>
    </row>
    <row r="101" spans="1:8" x14ac:dyDescent="0.25">
      <c r="A101" s="49" t="s">
        <v>147</v>
      </c>
      <c r="B101" s="83"/>
      <c r="C101" s="84"/>
      <c r="D101" s="85"/>
      <c r="E101" s="109"/>
      <c r="F101" s="55"/>
      <c r="G101" s="94"/>
    </row>
    <row r="102" spans="1:8" x14ac:dyDescent="0.25">
      <c r="A102" s="50" t="s">
        <v>148</v>
      </c>
      <c r="B102" s="83"/>
      <c r="C102" s="84"/>
      <c r="D102" s="85"/>
      <c r="E102" s="109"/>
      <c r="F102" s="55"/>
      <c r="G102" s="94"/>
    </row>
    <row r="103" spans="1:8" x14ac:dyDescent="0.25">
      <c r="A103" s="50" t="s">
        <v>149</v>
      </c>
      <c r="B103" s="83"/>
      <c r="C103" s="84"/>
      <c r="D103" s="85"/>
      <c r="E103" s="109"/>
      <c r="F103" s="55"/>
      <c r="G103" s="94"/>
      <c r="H103" s="107"/>
    </row>
    <row r="104" spans="1:8" x14ac:dyDescent="0.25">
      <c r="A104" s="50"/>
      <c r="B104" s="83"/>
      <c r="C104" s="84"/>
      <c r="D104" s="85"/>
      <c r="E104" s="109"/>
      <c r="F104" s="55"/>
      <c r="G104" s="94"/>
    </row>
    <row r="105" spans="1:8" x14ac:dyDescent="0.25">
      <c r="A105" s="50" t="s">
        <v>150</v>
      </c>
      <c r="B105" s="106">
        <f>SUM(B30:B103)</f>
        <v>5414.99</v>
      </c>
      <c r="C105" s="106">
        <f>SUM(C30:C103)</f>
        <v>5286.76</v>
      </c>
      <c r="D105" s="106">
        <f>SUM(D30:D103)</f>
        <v>128.23000000000002</v>
      </c>
      <c r="E105" s="110">
        <f>SUM(E30:E103)</f>
        <v>33617</v>
      </c>
      <c r="F105" s="55"/>
      <c r="G105" s="94"/>
    </row>
    <row r="106" spans="1:8" x14ac:dyDescent="0.25">
      <c r="F106" s="55"/>
      <c r="G106" s="94"/>
    </row>
    <row r="107" spans="1:8" x14ac:dyDescent="0.25">
      <c r="F107" s="55"/>
      <c r="G107" s="94"/>
    </row>
    <row r="108" spans="1:8" x14ac:dyDescent="0.25">
      <c r="F108" s="55"/>
      <c r="G108" s="50"/>
    </row>
    <row r="109" spans="1:8" x14ac:dyDescent="0.25">
      <c r="F109" s="55"/>
      <c r="G109" s="50"/>
    </row>
    <row r="110" spans="1:8" x14ac:dyDescent="0.25">
      <c r="F110" s="55"/>
      <c r="G110" s="50"/>
    </row>
    <row r="111" spans="1:8" x14ac:dyDescent="0.25">
      <c r="F111" s="55"/>
      <c r="G111" s="96"/>
    </row>
    <row r="112" spans="1:8" x14ac:dyDescent="0.25">
      <c r="B112" s="102"/>
      <c r="C112" s="102"/>
      <c r="D112" s="102"/>
      <c r="E112" s="10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19C7-6ABB-493B-8BA3-A31A1A64F98C}">
  <dimension ref="A1:C62"/>
  <sheetViews>
    <sheetView workbookViewId="0">
      <selection activeCell="E16" sqref="E16"/>
    </sheetView>
  </sheetViews>
  <sheetFormatPr defaultRowHeight="15" x14ac:dyDescent="0.25"/>
  <cols>
    <col min="1" max="1" width="52.5703125" customWidth="1"/>
    <col min="2" max="2" width="13.7109375" customWidth="1"/>
    <col min="3" max="3" width="20.7109375" customWidth="1"/>
    <col min="4" max="4" width="10.85546875" customWidth="1"/>
  </cols>
  <sheetData>
    <row r="1" spans="1:3" x14ac:dyDescent="0.25">
      <c r="A1" s="1" t="s">
        <v>27</v>
      </c>
      <c r="B1" s="2"/>
    </row>
    <row r="2" spans="1:3" ht="15.75" thickBot="1" x14ac:dyDescent="0.3">
      <c r="A2" s="3">
        <v>44348</v>
      </c>
      <c r="B2" s="2"/>
    </row>
    <row r="3" spans="1:3" x14ac:dyDescent="0.25">
      <c r="A3" s="4" t="s">
        <v>0</v>
      </c>
      <c r="B3" s="5" t="s">
        <v>1</v>
      </c>
      <c r="C3" s="6" t="s">
        <v>2</v>
      </c>
    </row>
    <row r="4" spans="1:3" x14ac:dyDescent="0.25">
      <c r="A4" s="7" t="s">
        <v>166</v>
      </c>
      <c r="B4" s="8">
        <v>567.54</v>
      </c>
      <c r="C4" s="7" t="s">
        <v>4</v>
      </c>
    </row>
    <row r="5" spans="1:3" ht="15.75" thickBot="1" x14ac:dyDescent="0.3">
      <c r="A5" s="12"/>
      <c r="B5" s="13">
        <f>SUM(B4:B4)</f>
        <v>567.54</v>
      </c>
      <c r="C5" s="7"/>
    </row>
    <row r="6" spans="1:3" x14ac:dyDescent="0.25">
      <c r="A6" s="16" t="s">
        <v>3</v>
      </c>
      <c r="B6" s="17"/>
      <c r="C6" s="121"/>
    </row>
    <row r="7" spans="1:3" x14ac:dyDescent="0.25">
      <c r="A7" s="19" t="s">
        <v>161</v>
      </c>
      <c r="B7" s="20">
        <v>2250</v>
      </c>
      <c r="C7" s="11" t="s">
        <v>192</v>
      </c>
    </row>
    <row r="8" spans="1:3" x14ac:dyDescent="0.25">
      <c r="A8" s="19" t="s">
        <v>162</v>
      </c>
      <c r="B8" s="20">
        <v>14.39</v>
      </c>
      <c r="C8" s="11" t="s">
        <v>46</v>
      </c>
    </row>
    <row r="9" spans="1:3" x14ac:dyDescent="0.25">
      <c r="A9" s="21" t="s">
        <v>163</v>
      </c>
      <c r="B9" s="22">
        <v>14.39</v>
      </c>
      <c r="C9" s="21" t="s">
        <v>46</v>
      </c>
    </row>
    <row r="10" spans="1:3" x14ac:dyDescent="0.25">
      <c r="A10" s="21" t="s">
        <v>5</v>
      </c>
      <c r="B10" s="22">
        <v>988.08</v>
      </c>
      <c r="C10" s="21" t="s">
        <v>46</v>
      </c>
    </row>
    <row r="11" spans="1:3" x14ac:dyDescent="0.25">
      <c r="A11" s="21" t="s">
        <v>7</v>
      </c>
      <c r="B11" s="22">
        <v>15.12</v>
      </c>
      <c r="C11" s="21" t="s">
        <v>46</v>
      </c>
    </row>
    <row r="12" spans="1:3" x14ac:dyDescent="0.25">
      <c r="A12" s="21" t="s">
        <v>6</v>
      </c>
      <c r="B12" s="22">
        <v>20</v>
      </c>
      <c r="C12" s="21" t="s">
        <v>46</v>
      </c>
    </row>
    <row r="13" spans="1:3" x14ac:dyDescent="0.25">
      <c r="A13" s="21" t="s">
        <v>165</v>
      </c>
      <c r="B13" s="22">
        <v>1032</v>
      </c>
      <c r="C13" s="9" t="s">
        <v>46</v>
      </c>
    </row>
    <row r="14" spans="1:3" x14ac:dyDescent="0.25">
      <c r="A14" s="9" t="s">
        <v>168</v>
      </c>
      <c r="B14" s="22">
        <v>250</v>
      </c>
      <c r="C14" s="9" t="s">
        <v>46</v>
      </c>
    </row>
    <row r="15" spans="1:3" x14ac:dyDescent="0.25">
      <c r="A15" s="9" t="s">
        <v>172</v>
      </c>
      <c r="B15" s="22">
        <v>291.45</v>
      </c>
      <c r="C15" s="9" t="s">
        <v>46</v>
      </c>
    </row>
    <row r="16" spans="1:3" x14ac:dyDescent="0.25">
      <c r="A16" s="9" t="s">
        <v>173</v>
      </c>
      <c r="B16" s="22">
        <v>71.52</v>
      </c>
      <c r="C16" s="9" t="s">
        <v>174</v>
      </c>
    </row>
    <row r="17" spans="1:3" x14ac:dyDescent="0.25">
      <c r="A17" s="9" t="s">
        <v>178</v>
      </c>
      <c r="B17" s="22">
        <v>2050</v>
      </c>
      <c r="C17" s="21" t="s">
        <v>179</v>
      </c>
    </row>
    <row r="18" spans="1:3" x14ac:dyDescent="0.25">
      <c r="A18" s="9" t="s">
        <v>181</v>
      </c>
      <c r="B18" s="22">
        <v>750</v>
      </c>
      <c r="C18" s="21" t="s">
        <v>46</v>
      </c>
    </row>
    <row r="19" spans="1:3" x14ac:dyDescent="0.25">
      <c r="A19" s="19" t="s">
        <v>185</v>
      </c>
      <c r="B19" s="22">
        <v>60</v>
      </c>
      <c r="C19" s="21" t="s">
        <v>4</v>
      </c>
    </row>
    <row r="20" spans="1:3" x14ac:dyDescent="0.25">
      <c r="A20" s="115"/>
      <c r="B20" s="23">
        <f>SUM(B7:B19)</f>
        <v>7806.95</v>
      </c>
      <c r="C20" s="11"/>
    </row>
    <row r="21" spans="1:3" ht="15.75" thickBot="1" x14ac:dyDescent="0.3">
      <c r="A21" s="117"/>
      <c r="B21" s="118"/>
      <c r="C21" s="24"/>
    </row>
    <row r="22" spans="1:3" ht="15.75" thickBot="1" x14ac:dyDescent="0.3">
      <c r="A22" s="26" t="s">
        <v>8</v>
      </c>
      <c r="B22" s="119"/>
      <c r="C22" s="24"/>
    </row>
    <row r="23" spans="1:3" ht="15.75" thickBot="1" x14ac:dyDescent="0.3">
      <c r="A23" s="27" t="s">
        <v>9</v>
      </c>
      <c r="B23" s="116">
        <v>12417.9</v>
      </c>
      <c r="C23" s="24"/>
    </row>
    <row r="24" spans="1:3" ht="15.75" thickBot="1" x14ac:dyDescent="0.3">
      <c r="A24" s="29" t="s">
        <v>10</v>
      </c>
      <c r="B24" s="116">
        <v>2211.63</v>
      </c>
      <c r="C24" s="24"/>
    </row>
    <row r="25" spans="1:3" ht="15.75" thickBot="1" x14ac:dyDescent="0.3">
      <c r="A25" s="25" t="s">
        <v>11</v>
      </c>
      <c r="B25" s="120">
        <f>SUM(B23:B24)</f>
        <v>14629.529999999999</v>
      </c>
      <c r="C25" s="24"/>
    </row>
    <row r="26" spans="1:3" ht="15.75" thickBot="1" x14ac:dyDescent="0.3">
      <c r="A26" s="31"/>
      <c r="C26" s="24"/>
    </row>
    <row r="27" spans="1:3" ht="15.75" thickBot="1" x14ac:dyDescent="0.3">
      <c r="A27" s="46" t="s">
        <v>39</v>
      </c>
      <c r="B27" s="2"/>
      <c r="C27" s="24"/>
    </row>
    <row r="28" spans="1:3" ht="15.75" thickBot="1" x14ac:dyDescent="0.3">
      <c r="A28" s="47" t="s">
        <v>12</v>
      </c>
      <c r="B28" s="32">
        <v>78441.259999999995</v>
      </c>
      <c r="C28" s="24"/>
    </row>
    <row r="29" spans="1:3" ht="15.75" thickBot="1" x14ac:dyDescent="0.3">
      <c r="A29" s="31"/>
      <c r="B29" s="15"/>
      <c r="C29" s="33"/>
    </row>
    <row r="30" spans="1:3" ht="15.75" thickBot="1" x14ac:dyDescent="0.3">
      <c r="A30" s="34" t="s">
        <v>13</v>
      </c>
      <c r="B30" s="2"/>
      <c r="C30" s="33"/>
    </row>
    <row r="31" spans="1:3" ht="15.75" thickBot="1" x14ac:dyDescent="0.3">
      <c r="A31" s="35" t="s">
        <v>14</v>
      </c>
      <c r="B31" s="111">
        <v>645.85</v>
      </c>
      <c r="C31" s="33"/>
    </row>
    <row r="32" spans="1:3" ht="15.75" thickBot="1" x14ac:dyDescent="0.3">
      <c r="A32" s="35" t="s">
        <v>15</v>
      </c>
      <c r="B32" s="10">
        <v>12482.69</v>
      </c>
      <c r="C32" s="33"/>
    </row>
    <row r="33" spans="1:3" x14ac:dyDescent="0.25">
      <c r="A33" s="19" t="s">
        <v>16</v>
      </c>
      <c r="B33" s="37">
        <v>10265.98</v>
      </c>
      <c r="C33" s="33"/>
    </row>
    <row r="34" spans="1:3" x14ac:dyDescent="0.25">
      <c r="A34" s="11" t="s">
        <v>17</v>
      </c>
      <c r="B34" s="39">
        <v>1000</v>
      </c>
      <c r="C34" s="38"/>
    </row>
    <row r="35" spans="1:3" x14ac:dyDescent="0.25">
      <c r="A35" s="21" t="s">
        <v>18</v>
      </c>
      <c r="B35" s="39">
        <v>551.78</v>
      </c>
      <c r="C35" s="38"/>
    </row>
    <row r="36" spans="1:3" x14ac:dyDescent="0.25">
      <c r="A36" s="21" t="s">
        <v>19</v>
      </c>
      <c r="B36" s="39">
        <v>288.62</v>
      </c>
      <c r="C36" s="38"/>
    </row>
    <row r="37" spans="1:3" x14ac:dyDescent="0.25">
      <c r="A37" s="11" t="s">
        <v>20</v>
      </c>
      <c r="B37" s="40">
        <v>865.33</v>
      </c>
      <c r="C37" s="38"/>
    </row>
    <row r="38" spans="1:3" x14ac:dyDescent="0.25">
      <c r="A38" s="11" t="s">
        <v>21</v>
      </c>
      <c r="B38" s="40">
        <v>2050</v>
      </c>
      <c r="C38" s="38"/>
    </row>
    <row r="39" spans="1:3" x14ac:dyDescent="0.25">
      <c r="A39" s="11" t="s">
        <v>22</v>
      </c>
      <c r="B39" s="39">
        <v>1000</v>
      </c>
      <c r="C39" s="38"/>
    </row>
    <row r="40" spans="1:3" x14ac:dyDescent="0.25">
      <c r="A40" s="19" t="s">
        <v>23</v>
      </c>
      <c r="B40" s="39">
        <v>400</v>
      </c>
      <c r="C40" s="38"/>
    </row>
    <row r="41" spans="1:3" x14ac:dyDescent="0.25">
      <c r="A41" s="11" t="s">
        <v>175</v>
      </c>
      <c r="B41" s="40">
        <v>71.52</v>
      </c>
      <c r="C41" s="38"/>
    </row>
    <row r="42" spans="1:3" x14ac:dyDescent="0.25">
      <c r="A42" s="11" t="s">
        <v>187</v>
      </c>
      <c r="B42" s="40">
        <v>2250</v>
      </c>
      <c r="C42" s="38"/>
    </row>
    <row r="43" spans="1:3" x14ac:dyDescent="0.25">
      <c r="A43" s="41" t="s">
        <v>24</v>
      </c>
      <c r="B43" s="42">
        <v>21398.07</v>
      </c>
    </row>
    <row r="44" spans="1:3" x14ac:dyDescent="0.25">
      <c r="A44" s="112"/>
      <c r="B44" s="113"/>
    </row>
    <row r="45" spans="1:3" x14ac:dyDescent="0.25">
      <c r="A45" s="1" t="s">
        <v>190</v>
      </c>
    </row>
    <row r="46" spans="1:3" x14ac:dyDescent="0.25">
      <c r="A46" s="1"/>
    </row>
    <row r="47" spans="1:3" x14ac:dyDescent="0.25">
      <c r="A47" s="1" t="s">
        <v>191</v>
      </c>
    </row>
    <row r="48" spans="1:3" x14ac:dyDescent="0.25">
      <c r="A48" s="1"/>
    </row>
    <row r="49" spans="1:3" x14ac:dyDescent="0.25">
      <c r="A49" s="1"/>
    </row>
    <row r="50" spans="1:3" x14ac:dyDescent="0.25">
      <c r="A50" s="1" t="s">
        <v>189</v>
      </c>
    </row>
    <row r="51" spans="1:3" x14ac:dyDescent="0.25">
      <c r="A51" s="43" t="s">
        <v>176</v>
      </c>
      <c r="B51" s="43"/>
      <c r="C51" s="43"/>
    </row>
    <row r="52" spans="1:3" x14ac:dyDescent="0.25">
      <c r="A52" s="43" t="s">
        <v>180</v>
      </c>
      <c r="B52" s="43"/>
      <c r="C52" s="43"/>
    </row>
    <row r="53" spans="1:3" x14ac:dyDescent="0.25">
      <c r="A53" s="43" t="s">
        <v>177</v>
      </c>
      <c r="B53" s="43"/>
      <c r="C53" s="43"/>
    </row>
    <row r="54" spans="1:3" x14ac:dyDescent="0.25">
      <c r="A54" s="43" t="s">
        <v>188</v>
      </c>
      <c r="B54" s="43"/>
      <c r="C54" s="43"/>
    </row>
    <row r="55" spans="1:3" x14ac:dyDescent="0.25">
      <c r="A55" s="43"/>
      <c r="B55" s="43"/>
      <c r="C55" s="43"/>
    </row>
    <row r="56" spans="1:3" x14ac:dyDescent="0.25">
      <c r="A56" s="114" t="s">
        <v>164</v>
      </c>
      <c r="B56" s="15"/>
    </row>
    <row r="57" spans="1:3" x14ac:dyDescent="0.25">
      <c r="A57" s="114" t="s">
        <v>167</v>
      </c>
      <c r="B57" s="15"/>
    </row>
    <row r="58" spans="1:3" x14ac:dyDescent="0.25">
      <c r="A58" s="114"/>
      <c r="B58" s="15"/>
    </row>
    <row r="59" spans="1:3" x14ac:dyDescent="0.25">
      <c r="A59" s="125" t="s">
        <v>186</v>
      </c>
      <c r="B59" s="15"/>
    </row>
    <row r="61" spans="1:3" x14ac:dyDescent="0.25">
      <c r="A61" s="44"/>
      <c r="B61" s="1"/>
    </row>
    <row r="62" spans="1:3" x14ac:dyDescent="0.25">
      <c r="B62" s="4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CCAF-9265-4295-9A1A-1CA19BA3F098}">
  <dimension ref="A1:N111"/>
  <sheetViews>
    <sheetView workbookViewId="0">
      <selection activeCell="N9" sqref="N9"/>
    </sheetView>
  </sheetViews>
  <sheetFormatPr defaultRowHeight="15" x14ac:dyDescent="0.25"/>
  <cols>
    <col min="1" max="1" width="26.28515625" customWidth="1"/>
    <col min="2" max="2" width="9.7109375" customWidth="1"/>
    <col min="3" max="3" width="9.85546875" customWidth="1"/>
    <col min="5" max="5" width="10.5703125" customWidth="1"/>
    <col min="6" max="6" width="1.7109375" customWidth="1"/>
    <col min="8" max="8" width="10.5703125" customWidth="1"/>
  </cols>
  <sheetData>
    <row r="1" spans="1:8" ht="15.75" thickBot="1" x14ac:dyDescent="0.3">
      <c r="A1" s="48" t="s">
        <v>184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171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/>
      <c r="C4" s="58"/>
      <c r="D4" s="58"/>
      <c r="E4" s="109">
        <v>520</v>
      </c>
      <c r="F4" s="55"/>
      <c r="G4" s="59" t="s">
        <v>58</v>
      </c>
      <c r="H4" s="60">
        <v>21200.68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SUM(H35+H50)</f>
        <v>6434.23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14766.45</v>
      </c>
    </row>
    <row r="8" spans="1:8" x14ac:dyDescent="0.25">
      <c r="A8" s="50" t="s">
        <v>64</v>
      </c>
      <c r="B8" s="58">
        <v>0.06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2211.69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69</v>
      </c>
      <c r="B12" s="58"/>
      <c r="C12" s="58"/>
      <c r="D12" s="58"/>
      <c r="E12" s="109"/>
      <c r="F12" s="55"/>
      <c r="G12" s="68" t="s">
        <v>70</v>
      </c>
      <c r="H12" s="60"/>
    </row>
    <row r="13" spans="1:8" x14ac:dyDescent="0.25">
      <c r="A13" s="50" t="s">
        <v>71</v>
      </c>
      <c r="B13" s="58"/>
      <c r="C13" s="58"/>
      <c r="D13" s="58"/>
      <c r="E13" s="109"/>
      <c r="F13" s="55"/>
      <c r="G13" s="56"/>
      <c r="H13" s="60"/>
    </row>
    <row r="14" spans="1:8" x14ac:dyDescent="0.25">
      <c r="A14" s="50" t="s">
        <v>72</v>
      </c>
      <c r="B14" s="58">
        <v>567.54</v>
      </c>
      <c r="C14" s="58"/>
      <c r="D14" s="58"/>
      <c r="E14" s="109">
        <v>1500</v>
      </c>
      <c r="F14" s="55"/>
      <c r="G14" s="69" t="s">
        <v>73</v>
      </c>
      <c r="H14" s="70">
        <f>SUM(H7+H9+H11)</f>
        <v>95419.4</v>
      </c>
    </row>
    <row r="15" spans="1:8" x14ac:dyDescent="0.25">
      <c r="A15" s="50" t="s">
        <v>74</v>
      </c>
      <c r="B15" s="58"/>
      <c r="C15" s="58"/>
      <c r="D15" s="58"/>
      <c r="E15" s="109"/>
      <c r="F15" s="55"/>
      <c r="G15" s="71"/>
      <c r="H15" s="71"/>
    </row>
    <row r="16" spans="1:8" x14ac:dyDescent="0.25">
      <c r="A16" s="50" t="s">
        <v>75</v>
      </c>
      <c r="B16" s="58"/>
      <c r="C16" s="58"/>
      <c r="D16" s="58"/>
      <c r="E16" s="109"/>
      <c r="F16" s="55"/>
      <c r="G16" s="72"/>
      <c r="H16" s="72"/>
    </row>
    <row r="17" spans="1:14" x14ac:dyDescent="0.25">
      <c r="A17" s="50" t="s">
        <v>76</v>
      </c>
      <c r="B17" s="58"/>
      <c r="C17" s="58"/>
      <c r="D17" s="58"/>
      <c r="E17" s="109"/>
      <c r="F17" s="55"/>
      <c r="G17" s="74" t="s">
        <v>80</v>
      </c>
      <c r="H17" s="75">
        <v>90473.74</v>
      </c>
    </row>
    <row r="18" spans="1:14" x14ac:dyDescent="0.25">
      <c r="A18" s="50" t="s">
        <v>77</v>
      </c>
      <c r="B18" s="58"/>
      <c r="C18" s="58"/>
      <c r="D18" s="58"/>
      <c r="E18" s="109"/>
      <c r="F18" s="55"/>
      <c r="G18" s="76"/>
      <c r="H18" s="76"/>
    </row>
    <row r="19" spans="1:14" x14ac:dyDescent="0.25">
      <c r="A19" s="50" t="s">
        <v>78</v>
      </c>
      <c r="B19" s="58"/>
      <c r="C19" s="58"/>
      <c r="D19" s="58"/>
      <c r="E19" s="109">
        <v>720</v>
      </c>
      <c r="F19" s="55"/>
      <c r="G19" s="77" t="s">
        <v>83</v>
      </c>
      <c r="H19" s="77"/>
    </row>
    <row r="20" spans="1:14" x14ac:dyDescent="0.25">
      <c r="A20" s="73" t="s">
        <v>79</v>
      </c>
      <c r="B20" s="98">
        <f>SUM(B8:B15)</f>
        <v>1167.5999999999999</v>
      </c>
      <c r="C20" s="58"/>
      <c r="D20" s="58"/>
      <c r="E20" s="110">
        <f>SUM(E4:E19)</f>
        <v>3085</v>
      </c>
      <c r="F20" s="55"/>
      <c r="G20" s="77" t="s">
        <v>85</v>
      </c>
      <c r="H20" s="103">
        <f>SUM(B26)</f>
        <v>18167.599999999999</v>
      </c>
    </row>
    <row r="21" spans="1:14" x14ac:dyDescent="0.25">
      <c r="A21" s="73" t="s">
        <v>81</v>
      </c>
      <c r="B21" s="58"/>
      <c r="C21" s="58"/>
      <c r="D21" s="58"/>
      <c r="E21" s="109"/>
      <c r="F21" s="55"/>
      <c r="G21" s="76" t="s">
        <v>87</v>
      </c>
      <c r="H21" s="78"/>
    </row>
    <row r="22" spans="1:14" x14ac:dyDescent="0.25">
      <c r="A22" s="50" t="s">
        <v>82</v>
      </c>
      <c r="B22" s="58">
        <v>17000</v>
      </c>
      <c r="C22" s="58"/>
      <c r="D22" s="58"/>
      <c r="E22" s="109"/>
      <c r="F22" s="55"/>
      <c r="G22" s="79"/>
      <c r="H22" s="82">
        <f>SUM(H20:H21)</f>
        <v>18167.599999999999</v>
      </c>
    </row>
    <row r="23" spans="1:14" x14ac:dyDescent="0.25">
      <c r="A23" s="50" t="s">
        <v>84</v>
      </c>
      <c r="B23" s="58"/>
      <c r="C23" s="58"/>
      <c r="D23" s="58"/>
      <c r="E23" s="109"/>
      <c r="F23" s="55"/>
      <c r="G23" s="80" t="s">
        <v>89</v>
      </c>
      <c r="H23" s="80"/>
    </row>
    <row r="24" spans="1:14" x14ac:dyDescent="0.25">
      <c r="A24" s="50" t="s">
        <v>86</v>
      </c>
      <c r="B24" s="58"/>
      <c r="C24" s="58"/>
      <c r="D24" s="58"/>
      <c r="E24" s="109"/>
      <c r="F24" s="55"/>
      <c r="G24" s="80" t="s">
        <v>90</v>
      </c>
      <c r="H24" s="81">
        <f>SUM(B109)</f>
        <v>13221.94</v>
      </c>
    </row>
    <row r="25" spans="1:14" x14ac:dyDescent="0.25">
      <c r="A25" s="50" t="s">
        <v>88</v>
      </c>
      <c r="B25" s="58"/>
      <c r="C25" s="58"/>
      <c r="D25" s="58"/>
      <c r="E25" s="109"/>
      <c r="F25" s="55"/>
      <c r="G25" s="76" t="s">
        <v>87</v>
      </c>
      <c r="H25" s="78"/>
    </row>
    <row r="26" spans="1:14" x14ac:dyDescent="0.25">
      <c r="A26" s="73" t="s">
        <v>85</v>
      </c>
      <c r="B26" s="98">
        <f>SUM(B20:B25)</f>
        <v>18167.599999999999</v>
      </c>
      <c r="C26" s="58"/>
      <c r="D26" s="58"/>
      <c r="E26" s="109"/>
      <c r="F26" s="55"/>
      <c r="G26" s="79"/>
      <c r="H26" s="82">
        <f>SUM(H24)-H25</f>
        <v>13221.94</v>
      </c>
      <c r="N26">
        <f>-H49750</f>
        <v>0</v>
      </c>
    </row>
    <row r="27" spans="1:14" x14ac:dyDescent="0.25">
      <c r="A27" s="50"/>
      <c r="B27" s="58"/>
      <c r="C27" s="58"/>
      <c r="D27" s="58"/>
      <c r="E27" s="109"/>
      <c r="F27" s="55"/>
    </row>
    <row r="28" spans="1:14" x14ac:dyDescent="0.25">
      <c r="A28" s="51" t="s">
        <v>91</v>
      </c>
      <c r="B28" s="58"/>
      <c r="C28" s="58"/>
      <c r="D28" s="58"/>
      <c r="E28" s="109"/>
      <c r="F28" s="55"/>
      <c r="G28" s="86" t="s">
        <v>94</v>
      </c>
      <c r="H28" s="87">
        <f>SUM(H17+H22-H26)</f>
        <v>95419.4</v>
      </c>
    </row>
    <row r="29" spans="1:14" x14ac:dyDescent="0.25">
      <c r="A29" s="49" t="s">
        <v>92</v>
      </c>
      <c r="B29" s="99"/>
      <c r="C29" s="100"/>
      <c r="D29" s="101"/>
      <c r="E29" s="108"/>
      <c r="F29" s="55"/>
      <c r="H29" s="88" t="s">
        <v>96</v>
      </c>
    </row>
    <row r="30" spans="1:14" x14ac:dyDescent="0.25">
      <c r="A30" s="50" t="s">
        <v>93</v>
      </c>
      <c r="B30" s="83">
        <v>93.83</v>
      </c>
      <c r="C30" s="84">
        <v>93.83</v>
      </c>
      <c r="D30" s="85"/>
      <c r="E30" s="109">
        <v>750</v>
      </c>
      <c r="F30" s="55"/>
    </row>
    <row r="31" spans="1:14" x14ac:dyDescent="0.25">
      <c r="A31" s="50" t="s">
        <v>95</v>
      </c>
      <c r="B31" s="83">
        <v>2964.24</v>
      </c>
      <c r="C31" s="84">
        <v>2964.24</v>
      </c>
      <c r="D31" s="85"/>
      <c r="E31" s="109">
        <v>12600</v>
      </c>
      <c r="F31" s="55"/>
      <c r="G31" s="89" t="s">
        <v>153</v>
      </c>
      <c r="H31" s="89"/>
    </row>
    <row r="32" spans="1:14" x14ac:dyDescent="0.25">
      <c r="A32" s="50" t="s">
        <v>97</v>
      </c>
      <c r="B32" s="83">
        <v>60</v>
      </c>
      <c r="C32" s="84">
        <v>60</v>
      </c>
      <c r="D32" s="85"/>
      <c r="E32" s="109">
        <v>240</v>
      </c>
      <c r="F32" s="55"/>
      <c r="G32" s="89">
        <v>1963</v>
      </c>
      <c r="H32" s="91">
        <v>36</v>
      </c>
    </row>
    <row r="33" spans="1:8" x14ac:dyDescent="0.25">
      <c r="A33" s="50" t="s">
        <v>98</v>
      </c>
      <c r="B33" s="83">
        <v>58.8</v>
      </c>
      <c r="C33" s="84">
        <v>49</v>
      </c>
      <c r="D33" s="85">
        <v>9.8000000000000007</v>
      </c>
      <c r="E33" s="109">
        <v>150</v>
      </c>
      <c r="F33" s="55"/>
      <c r="G33" s="89">
        <v>1968</v>
      </c>
      <c r="H33" s="91">
        <v>9.65</v>
      </c>
    </row>
    <row r="34" spans="1:8" x14ac:dyDescent="0.25">
      <c r="A34" s="50"/>
      <c r="B34" s="83"/>
      <c r="C34" s="84"/>
      <c r="D34" s="85"/>
      <c r="E34" s="109"/>
      <c r="F34" s="55"/>
      <c r="G34" s="89">
        <v>1969</v>
      </c>
      <c r="H34" s="91">
        <v>300</v>
      </c>
    </row>
    <row r="35" spans="1:8" x14ac:dyDescent="0.25">
      <c r="A35" s="49" t="s">
        <v>99</v>
      </c>
      <c r="B35" s="83"/>
      <c r="C35" s="84"/>
      <c r="D35" s="85"/>
      <c r="E35" s="109"/>
      <c r="F35" s="55"/>
      <c r="G35" s="89"/>
      <c r="H35" s="92">
        <f>SUM(H32:H34)</f>
        <v>345.65</v>
      </c>
    </row>
    <row r="36" spans="1:8" x14ac:dyDescent="0.25">
      <c r="A36" s="50" t="s">
        <v>101</v>
      </c>
      <c r="B36" s="83"/>
      <c r="C36" s="84"/>
      <c r="D36" s="85"/>
      <c r="E36" s="109">
        <v>450</v>
      </c>
      <c r="F36" s="55"/>
      <c r="G36" s="89"/>
      <c r="H36" s="91"/>
    </row>
    <row r="37" spans="1:8" x14ac:dyDescent="0.25">
      <c r="A37" s="50" t="s">
        <v>102</v>
      </c>
      <c r="B37" s="83">
        <v>221.91</v>
      </c>
      <c r="C37" s="84">
        <v>188.42</v>
      </c>
      <c r="D37" s="85">
        <v>33.49</v>
      </c>
      <c r="E37" s="109">
        <v>300</v>
      </c>
      <c r="F37" s="55"/>
      <c r="G37" s="89" t="s">
        <v>100</v>
      </c>
    </row>
    <row r="38" spans="1:8" x14ac:dyDescent="0.25">
      <c r="A38" s="50"/>
      <c r="B38" s="83"/>
      <c r="C38" s="84"/>
      <c r="D38" s="85"/>
      <c r="E38" s="109"/>
      <c r="F38" s="55"/>
      <c r="G38" s="89">
        <v>1973</v>
      </c>
      <c r="H38" s="91">
        <v>150</v>
      </c>
    </row>
    <row r="39" spans="1:8" x14ac:dyDescent="0.25">
      <c r="A39" s="49" t="s">
        <v>103</v>
      </c>
      <c r="B39" s="83"/>
      <c r="C39" s="84"/>
      <c r="D39" s="85"/>
      <c r="E39" s="109"/>
      <c r="F39" s="55"/>
      <c r="G39" s="89">
        <v>1974</v>
      </c>
      <c r="H39" s="91">
        <v>381.63</v>
      </c>
    </row>
    <row r="40" spans="1:8" x14ac:dyDescent="0.25">
      <c r="A40" s="50" t="s">
        <v>104</v>
      </c>
      <c r="B40" s="83">
        <v>150</v>
      </c>
      <c r="C40" s="84">
        <v>150</v>
      </c>
      <c r="D40" s="85"/>
      <c r="E40" s="109">
        <v>150</v>
      </c>
      <c r="F40" s="55"/>
      <c r="G40" s="89">
        <v>1979</v>
      </c>
      <c r="H40" s="89">
        <v>14.39</v>
      </c>
    </row>
    <row r="41" spans="1:8" x14ac:dyDescent="0.25">
      <c r="A41" s="50" t="s">
        <v>105</v>
      </c>
      <c r="B41" s="83"/>
      <c r="C41" s="84"/>
      <c r="D41" s="85"/>
      <c r="E41" s="109">
        <v>260</v>
      </c>
      <c r="F41" s="55"/>
      <c r="G41" s="89">
        <v>1980</v>
      </c>
      <c r="H41" s="91">
        <v>14.39</v>
      </c>
    </row>
    <row r="42" spans="1:8" x14ac:dyDescent="0.25">
      <c r="A42" s="50"/>
      <c r="B42" s="83"/>
      <c r="C42" s="84"/>
      <c r="D42" s="85"/>
      <c r="E42" s="109"/>
      <c r="F42" s="55"/>
      <c r="G42" s="89">
        <v>1981</v>
      </c>
      <c r="H42" s="91">
        <v>1023.2</v>
      </c>
    </row>
    <row r="43" spans="1:8" x14ac:dyDescent="0.25">
      <c r="A43" s="49" t="s">
        <v>106</v>
      </c>
      <c r="B43" s="83"/>
      <c r="C43" s="84"/>
      <c r="D43" s="85"/>
      <c r="E43" s="109"/>
      <c r="F43" s="55"/>
      <c r="G43" s="89">
        <v>1982</v>
      </c>
      <c r="H43" s="91">
        <v>1032</v>
      </c>
    </row>
    <row r="44" spans="1:8" x14ac:dyDescent="0.25">
      <c r="A44" s="50" t="s">
        <v>107</v>
      </c>
      <c r="B44" s="83">
        <v>291.45</v>
      </c>
      <c r="C44" s="84">
        <v>291.45</v>
      </c>
      <c r="D44" s="85"/>
      <c r="E44" s="109">
        <v>1200</v>
      </c>
      <c r="F44" s="55"/>
      <c r="G44" s="89">
        <v>1983</v>
      </c>
      <c r="H44" s="104">
        <v>250</v>
      </c>
    </row>
    <row r="45" spans="1:8" x14ac:dyDescent="0.25">
      <c r="A45" s="50" t="s">
        <v>108</v>
      </c>
      <c r="B45" s="83">
        <v>381.63</v>
      </c>
      <c r="C45" s="84">
        <v>381.63</v>
      </c>
      <c r="D45" s="85"/>
      <c r="E45" s="109">
        <v>420</v>
      </c>
      <c r="F45" s="55"/>
      <c r="G45" s="123">
        <v>1984</v>
      </c>
      <c r="H45" s="124">
        <v>291.45</v>
      </c>
    </row>
    <row r="46" spans="1:8" x14ac:dyDescent="0.25">
      <c r="A46" s="50" t="s">
        <v>109</v>
      </c>
      <c r="B46" s="83"/>
      <c r="C46" s="84"/>
      <c r="D46" s="85"/>
      <c r="E46" s="109">
        <v>500</v>
      </c>
      <c r="F46" s="55"/>
      <c r="G46" s="89">
        <v>1985</v>
      </c>
      <c r="H46" s="122">
        <v>71.52</v>
      </c>
    </row>
    <row r="47" spans="1:8" x14ac:dyDescent="0.25">
      <c r="A47" s="50" t="s">
        <v>110</v>
      </c>
      <c r="B47" s="83"/>
      <c r="C47" s="84"/>
      <c r="D47" s="85"/>
      <c r="E47" s="109">
        <v>150</v>
      </c>
      <c r="F47" s="55"/>
      <c r="G47" s="89">
        <v>1986</v>
      </c>
      <c r="H47" s="122">
        <v>2050</v>
      </c>
    </row>
    <row r="48" spans="1:8" x14ac:dyDescent="0.25">
      <c r="A48" s="50" t="s">
        <v>111</v>
      </c>
      <c r="B48" s="83"/>
      <c r="C48" s="84"/>
      <c r="D48" s="85"/>
      <c r="E48" s="109"/>
      <c r="F48" s="55"/>
      <c r="G48" s="89">
        <v>1987</v>
      </c>
      <c r="H48" s="104">
        <v>750</v>
      </c>
    </row>
    <row r="49" spans="1:8" x14ac:dyDescent="0.25">
      <c r="A49" s="50" t="s">
        <v>112</v>
      </c>
      <c r="B49" s="83"/>
      <c r="C49" s="84"/>
      <c r="D49" s="85"/>
      <c r="E49" s="109">
        <v>140</v>
      </c>
      <c r="F49" s="55"/>
      <c r="G49" s="89">
        <v>1988</v>
      </c>
      <c r="H49" s="104">
        <v>60</v>
      </c>
    </row>
    <row r="50" spans="1:8" x14ac:dyDescent="0.25">
      <c r="A50" s="50" t="s">
        <v>113</v>
      </c>
      <c r="B50" s="83"/>
      <c r="C50" s="84"/>
      <c r="D50" s="85"/>
      <c r="E50" s="109"/>
      <c r="F50" s="55"/>
      <c r="H50" s="92">
        <f>SUM(H38:H49)</f>
        <v>6088.58</v>
      </c>
    </row>
    <row r="51" spans="1:8" x14ac:dyDescent="0.25">
      <c r="E51" s="107"/>
      <c r="F51" s="55"/>
    </row>
    <row r="52" spans="1:8" x14ac:dyDescent="0.25">
      <c r="A52" s="49" t="s">
        <v>114</v>
      </c>
      <c r="B52" s="83"/>
      <c r="C52" s="84"/>
      <c r="D52" s="85"/>
      <c r="E52" s="109"/>
      <c r="F52" s="55"/>
    </row>
    <row r="53" spans="1:8" x14ac:dyDescent="0.25">
      <c r="A53" s="50" t="s">
        <v>152</v>
      </c>
      <c r="B53" s="83">
        <v>479.95</v>
      </c>
      <c r="C53" s="84">
        <v>425.01</v>
      </c>
      <c r="D53" s="85">
        <v>54.94</v>
      </c>
      <c r="E53" s="109">
        <v>450</v>
      </c>
      <c r="F53" s="55"/>
    </row>
    <row r="54" spans="1:8" x14ac:dyDescent="0.25">
      <c r="A54" s="50" t="s">
        <v>115</v>
      </c>
      <c r="B54" s="83"/>
      <c r="C54" s="84"/>
      <c r="D54" s="85"/>
      <c r="E54" s="109">
        <v>7</v>
      </c>
      <c r="F54" s="55"/>
    </row>
    <row r="55" spans="1:8" x14ac:dyDescent="0.25">
      <c r="A55" s="50" t="s">
        <v>116</v>
      </c>
      <c r="B55" s="83"/>
      <c r="C55" s="84"/>
      <c r="D55" s="85"/>
      <c r="E55" s="109">
        <v>150</v>
      </c>
      <c r="F55" s="55"/>
    </row>
    <row r="56" spans="1:8" x14ac:dyDescent="0.25">
      <c r="A56" s="50" t="s">
        <v>117</v>
      </c>
      <c r="B56" s="83">
        <v>40</v>
      </c>
      <c r="C56" s="84">
        <v>40</v>
      </c>
      <c r="D56" s="85"/>
      <c r="E56" s="109">
        <v>50</v>
      </c>
      <c r="F56" s="55"/>
    </row>
    <row r="57" spans="1:8" x14ac:dyDescent="0.25">
      <c r="A57" s="50"/>
      <c r="B57" s="83"/>
      <c r="C57" s="84"/>
      <c r="D57" s="85"/>
      <c r="E57" s="109"/>
      <c r="F57" s="55"/>
    </row>
    <row r="58" spans="1:8" x14ac:dyDescent="0.25">
      <c r="A58" s="49" t="s">
        <v>118</v>
      </c>
      <c r="B58" s="83"/>
      <c r="C58" s="84"/>
      <c r="D58" s="85"/>
      <c r="E58" s="109"/>
      <c r="F58" s="55"/>
    </row>
    <row r="59" spans="1:8" x14ac:dyDescent="0.25">
      <c r="A59" s="50" t="s">
        <v>119</v>
      </c>
      <c r="B59" s="83"/>
      <c r="C59" s="84"/>
      <c r="D59" s="85"/>
      <c r="E59" s="109">
        <v>120</v>
      </c>
      <c r="F59" s="55"/>
    </row>
    <row r="60" spans="1:8" x14ac:dyDescent="0.25">
      <c r="A60" s="50" t="s">
        <v>120</v>
      </c>
      <c r="B60" s="83"/>
      <c r="C60" s="84"/>
      <c r="D60" s="85"/>
      <c r="E60" s="109">
        <v>3300</v>
      </c>
      <c r="F60" s="55"/>
    </row>
    <row r="61" spans="1:8" x14ac:dyDescent="0.25">
      <c r="A61" s="50" t="s">
        <v>154</v>
      </c>
      <c r="B61" s="93">
        <v>9.65</v>
      </c>
      <c r="C61" s="93">
        <v>9.65</v>
      </c>
      <c r="D61" s="102"/>
      <c r="E61" s="109">
        <v>100</v>
      </c>
      <c r="F61" s="55"/>
    </row>
    <row r="62" spans="1:8" x14ac:dyDescent="0.25">
      <c r="A62" s="50"/>
      <c r="B62" s="83"/>
      <c r="C62" s="84"/>
      <c r="D62" s="85"/>
      <c r="E62" s="109"/>
      <c r="F62" s="55"/>
    </row>
    <row r="63" spans="1:8" x14ac:dyDescent="0.25">
      <c r="A63" s="49" t="s">
        <v>121</v>
      </c>
      <c r="B63" s="83"/>
      <c r="C63" s="84"/>
      <c r="D63" s="85"/>
      <c r="E63" s="109"/>
      <c r="F63" s="55"/>
    </row>
    <row r="64" spans="1:8" x14ac:dyDescent="0.25">
      <c r="A64" s="50" t="s">
        <v>122</v>
      </c>
      <c r="B64" s="83">
        <v>300</v>
      </c>
      <c r="C64" s="84">
        <v>300</v>
      </c>
      <c r="D64" s="85"/>
      <c r="E64" s="108">
        <v>350</v>
      </c>
      <c r="F64" s="55"/>
      <c r="G64" s="94"/>
      <c r="H64" s="95"/>
    </row>
    <row r="65" spans="1:8" x14ac:dyDescent="0.25">
      <c r="A65" s="50" t="s">
        <v>123</v>
      </c>
      <c r="B65" s="83"/>
      <c r="C65" s="84"/>
      <c r="D65" s="85"/>
      <c r="E65" s="108">
        <v>175</v>
      </c>
      <c r="F65" s="55"/>
      <c r="G65" s="94"/>
      <c r="H65" s="95"/>
    </row>
    <row r="66" spans="1:8" x14ac:dyDescent="0.25">
      <c r="A66" s="50" t="s">
        <v>124</v>
      </c>
      <c r="B66" s="83">
        <v>151.19999999999999</v>
      </c>
      <c r="C66" s="84">
        <v>126</v>
      </c>
      <c r="D66" s="85">
        <v>25.2</v>
      </c>
      <c r="E66" s="108">
        <v>180</v>
      </c>
      <c r="F66" s="55"/>
    </row>
    <row r="67" spans="1:8" x14ac:dyDescent="0.25">
      <c r="A67" s="50" t="s">
        <v>127</v>
      </c>
      <c r="B67" s="83">
        <v>57.56</v>
      </c>
      <c r="C67" s="84">
        <v>47.96</v>
      </c>
      <c r="D67" s="85">
        <v>9.6</v>
      </c>
      <c r="E67" s="108">
        <v>175</v>
      </c>
      <c r="F67" s="55"/>
    </row>
    <row r="68" spans="1:8" x14ac:dyDescent="0.25">
      <c r="A68" s="50" t="s">
        <v>125</v>
      </c>
      <c r="B68" s="83">
        <v>250</v>
      </c>
      <c r="C68" s="84">
        <v>250</v>
      </c>
      <c r="D68" s="85"/>
      <c r="E68" s="108">
        <v>500</v>
      </c>
      <c r="F68" s="55"/>
    </row>
    <row r="69" spans="1:8" x14ac:dyDescent="0.25">
      <c r="A69" s="50" t="s">
        <v>170</v>
      </c>
      <c r="B69" s="83">
        <v>1032</v>
      </c>
      <c r="C69" s="84">
        <v>860</v>
      </c>
      <c r="D69" s="85">
        <v>172</v>
      </c>
      <c r="E69" s="108"/>
      <c r="F69" s="55"/>
    </row>
    <row r="70" spans="1:8" x14ac:dyDescent="0.25">
      <c r="A70" s="50" t="s">
        <v>126</v>
      </c>
      <c r="B70" s="83">
        <v>60</v>
      </c>
      <c r="C70" s="84">
        <v>60</v>
      </c>
      <c r="D70" s="85"/>
      <c r="E70" s="108">
        <v>150</v>
      </c>
      <c r="F70" s="55"/>
    </row>
    <row r="71" spans="1:8" x14ac:dyDescent="0.25">
      <c r="E71" s="108"/>
      <c r="F71" s="55"/>
    </row>
    <row r="72" spans="1:8" x14ac:dyDescent="0.25">
      <c r="A72" s="49" t="s">
        <v>128</v>
      </c>
      <c r="B72" s="83"/>
      <c r="C72" s="84"/>
      <c r="D72" s="85"/>
      <c r="E72" s="109"/>
      <c r="F72" s="55"/>
    </row>
    <row r="73" spans="1:8" x14ac:dyDescent="0.25">
      <c r="A73" s="50" t="s">
        <v>129</v>
      </c>
      <c r="B73" s="83"/>
      <c r="C73" s="84"/>
      <c r="D73" s="85"/>
      <c r="E73" s="109">
        <v>500</v>
      </c>
      <c r="F73" s="55"/>
      <c r="G73" s="94"/>
      <c r="H73" s="95"/>
    </row>
    <row r="74" spans="1:8" x14ac:dyDescent="0.25">
      <c r="A74" s="50" t="s">
        <v>130</v>
      </c>
      <c r="B74" s="83"/>
      <c r="C74" s="84"/>
      <c r="D74" s="85"/>
      <c r="E74" s="109">
        <v>350</v>
      </c>
      <c r="F74" s="55"/>
      <c r="G74" s="94"/>
      <c r="H74" s="95"/>
    </row>
    <row r="75" spans="1:8" x14ac:dyDescent="0.25">
      <c r="A75" s="50" t="s">
        <v>131</v>
      </c>
      <c r="B75" s="83">
        <v>1875</v>
      </c>
      <c r="C75" s="84">
        <v>1875</v>
      </c>
      <c r="D75" s="85"/>
      <c r="E75" s="109">
        <v>4500</v>
      </c>
      <c r="F75" s="55"/>
      <c r="G75" s="94"/>
      <c r="H75" s="95"/>
    </row>
    <row r="76" spans="1:8" x14ac:dyDescent="0.25">
      <c r="A76" s="50" t="s">
        <v>155</v>
      </c>
      <c r="B76" s="83"/>
      <c r="C76" s="84"/>
      <c r="D76" s="85"/>
      <c r="E76" s="109">
        <v>100</v>
      </c>
      <c r="F76" s="55"/>
      <c r="G76" s="94"/>
      <c r="H76" s="95"/>
    </row>
    <row r="77" spans="1:8" x14ac:dyDescent="0.25">
      <c r="A77" s="50" t="s">
        <v>132</v>
      </c>
      <c r="B77" s="83"/>
      <c r="C77" s="84"/>
      <c r="D77" s="85"/>
      <c r="E77" s="109">
        <v>300</v>
      </c>
      <c r="F77" s="55"/>
      <c r="G77" s="94"/>
      <c r="H77" s="95"/>
    </row>
    <row r="78" spans="1:8" x14ac:dyDescent="0.25">
      <c r="A78" s="50" t="s">
        <v>133</v>
      </c>
      <c r="B78" s="83"/>
      <c r="C78" s="84"/>
      <c r="D78" s="85"/>
      <c r="E78" s="109">
        <v>500</v>
      </c>
      <c r="F78" s="55"/>
      <c r="G78" s="94"/>
      <c r="H78" s="95"/>
    </row>
    <row r="79" spans="1:8" x14ac:dyDescent="0.25">
      <c r="A79" s="50" t="s">
        <v>134</v>
      </c>
      <c r="B79" s="83"/>
      <c r="C79" s="84"/>
      <c r="D79" s="85"/>
      <c r="E79" s="109">
        <v>500</v>
      </c>
      <c r="F79" s="55"/>
      <c r="G79" s="94"/>
      <c r="H79" s="95"/>
    </row>
    <row r="80" spans="1:8" x14ac:dyDescent="0.25">
      <c r="A80" s="50" t="s">
        <v>135</v>
      </c>
      <c r="B80" s="83">
        <v>36</v>
      </c>
      <c r="C80" s="84">
        <v>36</v>
      </c>
      <c r="D80" s="85"/>
      <c r="E80" s="109">
        <v>500</v>
      </c>
      <c r="F80" s="55"/>
      <c r="G80" s="94"/>
      <c r="H80" s="95"/>
    </row>
    <row r="81" spans="1:8" x14ac:dyDescent="0.25">
      <c r="A81" s="50" t="s">
        <v>136</v>
      </c>
      <c r="B81" s="83"/>
      <c r="C81" s="84"/>
      <c r="D81" s="85"/>
      <c r="E81" s="109">
        <v>100</v>
      </c>
      <c r="F81" s="55"/>
      <c r="G81" s="94"/>
      <c r="H81" s="95"/>
    </row>
    <row r="82" spans="1:8" x14ac:dyDescent="0.25">
      <c r="A82" s="50"/>
      <c r="B82" s="83"/>
      <c r="C82" s="84"/>
      <c r="D82" s="85"/>
      <c r="E82" s="108"/>
      <c r="F82" s="55"/>
      <c r="G82" s="94"/>
      <c r="H82" s="95"/>
    </row>
    <row r="83" spans="1:8" x14ac:dyDescent="0.25">
      <c r="A83" s="49" t="s">
        <v>137</v>
      </c>
      <c r="B83" s="83"/>
      <c r="C83" s="84"/>
      <c r="D83" s="85"/>
      <c r="E83" s="109"/>
      <c r="F83" s="55"/>
      <c r="G83" s="94"/>
      <c r="H83" s="95"/>
    </row>
    <row r="84" spans="1:8" x14ac:dyDescent="0.25">
      <c r="A84" s="50" t="s">
        <v>138</v>
      </c>
      <c r="B84" s="83"/>
      <c r="C84" s="84"/>
      <c r="D84" s="85"/>
      <c r="E84" s="109">
        <v>300</v>
      </c>
      <c r="F84" s="55"/>
      <c r="G84" s="94"/>
      <c r="H84" s="95"/>
    </row>
    <row r="85" spans="1:8" x14ac:dyDescent="0.25">
      <c r="A85" s="50"/>
      <c r="B85" s="83"/>
      <c r="C85" s="84"/>
      <c r="D85" s="85"/>
      <c r="E85" s="109"/>
      <c r="F85" s="55"/>
      <c r="G85" s="94"/>
      <c r="H85" s="95"/>
    </row>
    <row r="86" spans="1:8" x14ac:dyDescent="0.25">
      <c r="A86" s="49" t="s">
        <v>139</v>
      </c>
      <c r="B86" s="83"/>
      <c r="C86" s="84"/>
      <c r="D86" s="85"/>
      <c r="E86" s="109"/>
      <c r="F86" s="55"/>
      <c r="G86" s="94"/>
      <c r="H86" s="95"/>
    </row>
    <row r="87" spans="1:8" x14ac:dyDescent="0.25">
      <c r="A87" s="50" t="s">
        <v>156</v>
      </c>
      <c r="B87" s="83"/>
      <c r="C87" s="84"/>
      <c r="D87" s="85"/>
      <c r="E87" s="109">
        <v>500</v>
      </c>
      <c r="F87" s="55"/>
      <c r="G87" s="94"/>
      <c r="H87" s="95"/>
    </row>
    <row r="88" spans="1:8" x14ac:dyDescent="0.25">
      <c r="A88" s="50" t="s">
        <v>182</v>
      </c>
      <c r="B88" s="83">
        <v>71.52</v>
      </c>
      <c r="C88" s="84">
        <v>71.52</v>
      </c>
      <c r="D88" s="85"/>
      <c r="E88" s="109"/>
      <c r="F88" s="55"/>
      <c r="G88" s="94"/>
      <c r="H88" s="95"/>
    </row>
    <row r="89" spans="1:8" x14ac:dyDescent="0.25">
      <c r="A89" s="50" t="s">
        <v>140</v>
      </c>
      <c r="B89" s="83"/>
      <c r="C89" s="84"/>
      <c r="D89" s="85"/>
      <c r="E89" s="109"/>
      <c r="F89" s="55"/>
      <c r="G89" s="94"/>
      <c r="H89" s="95"/>
    </row>
    <row r="90" spans="1:8" x14ac:dyDescent="0.25">
      <c r="A90" s="50" t="s">
        <v>157</v>
      </c>
      <c r="B90" s="83"/>
      <c r="C90" s="84"/>
      <c r="D90" s="85"/>
      <c r="E90" s="109">
        <v>100</v>
      </c>
      <c r="F90" s="55"/>
      <c r="G90" s="94"/>
      <c r="H90" s="95"/>
    </row>
    <row r="91" spans="1:8" x14ac:dyDescent="0.25">
      <c r="A91" s="50" t="s">
        <v>169</v>
      </c>
      <c r="B91" s="83">
        <v>2250</v>
      </c>
      <c r="C91" s="84"/>
      <c r="D91" s="85"/>
      <c r="E91" s="109"/>
      <c r="F91" s="55"/>
      <c r="G91" s="94"/>
      <c r="H91" s="95"/>
    </row>
    <row r="92" spans="1:8" x14ac:dyDescent="0.25">
      <c r="A92" s="50" t="s">
        <v>141</v>
      </c>
      <c r="B92" s="83"/>
      <c r="C92" s="84"/>
      <c r="D92" s="85"/>
      <c r="E92" s="109">
        <v>150</v>
      </c>
      <c r="F92" s="55"/>
      <c r="G92" s="94"/>
    </row>
    <row r="93" spans="1:8" x14ac:dyDescent="0.25">
      <c r="A93" s="50" t="s">
        <v>14</v>
      </c>
      <c r="B93" s="83"/>
      <c r="C93" s="84"/>
      <c r="D93" s="85"/>
      <c r="E93" s="109"/>
      <c r="F93" s="55"/>
      <c r="G93" s="94"/>
    </row>
    <row r="94" spans="1:8" x14ac:dyDescent="0.25">
      <c r="A94" s="50" t="s">
        <v>158</v>
      </c>
      <c r="B94" s="83"/>
      <c r="C94" s="84"/>
      <c r="D94" s="85"/>
      <c r="E94" s="109">
        <v>550</v>
      </c>
      <c r="F94" s="55"/>
      <c r="G94" s="94"/>
    </row>
    <row r="95" spans="1:8" x14ac:dyDescent="0.25">
      <c r="A95" s="50" t="s">
        <v>159</v>
      </c>
      <c r="B95" s="83"/>
      <c r="C95" s="84"/>
      <c r="D95" s="85"/>
      <c r="E95" s="109">
        <v>50</v>
      </c>
      <c r="F95" s="55"/>
      <c r="G95" s="94"/>
    </row>
    <row r="96" spans="1:8" x14ac:dyDescent="0.25">
      <c r="A96" s="50" t="s">
        <v>160</v>
      </c>
      <c r="B96" s="83"/>
      <c r="C96" s="84"/>
      <c r="D96" s="85"/>
      <c r="E96" s="109">
        <v>150</v>
      </c>
      <c r="F96" s="55"/>
      <c r="G96" s="94"/>
    </row>
    <row r="97" spans="1:8" x14ac:dyDescent="0.25">
      <c r="A97" s="50" t="s">
        <v>142</v>
      </c>
      <c r="B97" s="83"/>
      <c r="C97" s="84"/>
      <c r="D97" s="85"/>
      <c r="E97" s="109">
        <v>1000</v>
      </c>
      <c r="F97" s="55"/>
      <c r="G97" s="94"/>
    </row>
    <row r="98" spans="1:8" x14ac:dyDescent="0.25">
      <c r="A98" s="50" t="s">
        <v>183</v>
      </c>
      <c r="B98" s="83">
        <v>2050</v>
      </c>
      <c r="C98" s="84">
        <v>2050</v>
      </c>
      <c r="D98" s="85"/>
      <c r="E98" s="109"/>
      <c r="F98" s="55"/>
      <c r="G98" s="94"/>
    </row>
    <row r="99" spans="1:8" x14ac:dyDescent="0.25">
      <c r="A99" s="50" t="s">
        <v>143</v>
      </c>
      <c r="B99" s="83"/>
      <c r="C99" s="84"/>
      <c r="D99" s="85"/>
      <c r="E99" s="109">
        <v>250</v>
      </c>
      <c r="F99" s="55"/>
      <c r="G99" s="94"/>
    </row>
    <row r="100" spans="1:8" x14ac:dyDescent="0.25">
      <c r="A100" s="50" t="s">
        <v>144</v>
      </c>
      <c r="B100" s="83"/>
      <c r="C100" s="84"/>
      <c r="D100" s="85"/>
      <c r="E100" s="108">
        <v>100</v>
      </c>
      <c r="F100" s="55"/>
      <c r="G100" s="94"/>
    </row>
    <row r="101" spans="1:8" x14ac:dyDescent="0.25">
      <c r="A101" s="50" t="s">
        <v>145</v>
      </c>
      <c r="B101" s="83"/>
      <c r="C101" s="84"/>
      <c r="D101" s="85"/>
      <c r="E101" s="108">
        <v>100</v>
      </c>
      <c r="F101" s="55"/>
      <c r="G101" s="94"/>
    </row>
    <row r="102" spans="1:8" x14ac:dyDescent="0.25">
      <c r="A102" s="50" t="s">
        <v>146</v>
      </c>
      <c r="B102" s="102">
        <v>337.2</v>
      </c>
      <c r="C102" s="83">
        <v>337.2</v>
      </c>
      <c r="D102" s="85"/>
      <c r="E102" s="108"/>
      <c r="F102" s="55"/>
      <c r="G102" s="94"/>
    </row>
    <row r="103" spans="1:8" x14ac:dyDescent="0.25">
      <c r="A103" s="50"/>
      <c r="B103" s="102"/>
      <c r="C103" s="83"/>
      <c r="D103" s="85"/>
      <c r="E103" s="108"/>
      <c r="F103" s="55"/>
      <c r="G103" s="94"/>
    </row>
    <row r="104" spans="1:8" x14ac:dyDescent="0.25">
      <c r="A104" s="50"/>
      <c r="B104" s="83"/>
      <c r="C104" s="84"/>
      <c r="D104" s="85"/>
      <c r="E104" s="108"/>
      <c r="F104" s="55"/>
      <c r="G104" s="94"/>
    </row>
    <row r="105" spans="1:8" x14ac:dyDescent="0.25">
      <c r="A105" s="49" t="s">
        <v>147</v>
      </c>
      <c r="B105" s="83"/>
      <c r="C105" s="84"/>
      <c r="D105" s="85"/>
      <c r="E105" s="109"/>
      <c r="F105" s="55"/>
      <c r="G105" s="94"/>
    </row>
    <row r="106" spans="1:8" x14ac:dyDescent="0.25">
      <c r="A106" s="50" t="s">
        <v>148</v>
      </c>
      <c r="B106" s="83"/>
      <c r="C106" s="84"/>
      <c r="D106" s="85"/>
      <c r="E106" s="109"/>
      <c r="F106" s="55"/>
      <c r="G106" s="94"/>
    </row>
    <row r="107" spans="1:8" x14ac:dyDescent="0.25">
      <c r="A107" s="50" t="s">
        <v>149</v>
      </c>
      <c r="B107" s="83"/>
      <c r="C107" s="84"/>
      <c r="D107" s="85"/>
      <c r="E107" s="109"/>
      <c r="F107" s="55"/>
      <c r="G107" s="94"/>
      <c r="H107" s="107"/>
    </row>
    <row r="108" spans="1:8" x14ac:dyDescent="0.25">
      <c r="A108" s="50"/>
      <c r="B108" s="83"/>
      <c r="C108" s="84"/>
      <c r="D108" s="85"/>
      <c r="E108" s="109"/>
      <c r="F108" s="55"/>
      <c r="G108" s="94"/>
    </row>
    <row r="109" spans="1:8" x14ac:dyDescent="0.25">
      <c r="A109" s="50" t="s">
        <v>150</v>
      </c>
      <c r="B109" s="106">
        <f>SUM(B30:B107)</f>
        <v>13221.94</v>
      </c>
      <c r="C109" s="106">
        <f>SUM(C30:C107)</f>
        <v>10666.91</v>
      </c>
      <c r="D109" s="106">
        <f>SUM(D30:D107)</f>
        <v>305.02999999999997</v>
      </c>
      <c r="E109" s="110">
        <f>SUM(E30:E107)</f>
        <v>33617</v>
      </c>
      <c r="F109" s="55"/>
      <c r="G109" s="94"/>
    </row>
    <row r="110" spans="1:8" x14ac:dyDescent="0.25">
      <c r="F110" s="55"/>
      <c r="G110" s="94"/>
    </row>
    <row r="111" spans="1:8" x14ac:dyDescent="0.25">
      <c r="F111" s="55"/>
      <c r="G111" s="9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16CD-D8AB-407E-A640-712D49CA1D73}">
  <dimension ref="A1:C59"/>
  <sheetViews>
    <sheetView topLeftCell="A2" workbookViewId="0">
      <selection activeCell="E7" sqref="E7"/>
    </sheetView>
  </sheetViews>
  <sheetFormatPr defaultRowHeight="15" x14ac:dyDescent="0.25"/>
  <cols>
    <col min="1" max="1" width="48.5703125" customWidth="1"/>
    <col min="2" max="2" width="12.7109375" customWidth="1"/>
    <col min="3" max="3" width="24.85546875" customWidth="1"/>
  </cols>
  <sheetData>
    <row r="1" spans="1:3" x14ac:dyDescent="0.25">
      <c r="A1" s="1" t="s">
        <v>27</v>
      </c>
      <c r="B1" s="2"/>
    </row>
    <row r="2" spans="1:3" ht="15.75" thickBot="1" x14ac:dyDescent="0.3">
      <c r="A2" s="3">
        <v>44378</v>
      </c>
      <c r="B2" s="2"/>
    </row>
    <row r="3" spans="1:3" x14ac:dyDescent="0.25">
      <c r="A3" s="4" t="s">
        <v>0</v>
      </c>
      <c r="B3" s="5" t="s">
        <v>1</v>
      </c>
      <c r="C3" s="6" t="s">
        <v>2</v>
      </c>
    </row>
    <row r="4" spans="1:3" x14ac:dyDescent="0.25">
      <c r="A4" s="7" t="s">
        <v>212</v>
      </c>
      <c r="B4" s="8">
        <v>286.5</v>
      </c>
      <c r="C4" s="7" t="s">
        <v>4</v>
      </c>
    </row>
    <row r="5" spans="1:3" ht="15.75" thickBot="1" x14ac:dyDescent="0.3">
      <c r="A5" s="131" t="s">
        <v>210</v>
      </c>
      <c r="B5" s="13">
        <f>SUM(B4:B4)</f>
        <v>286.5</v>
      </c>
      <c r="C5" s="7"/>
    </row>
    <row r="6" spans="1:3" ht="15.75" thickBot="1" x14ac:dyDescent="0.3">
      <c r="A6" s="126"/>
      <c r="B6" s="127"/>
      <c r="C6" s="128"/>
    </row>
    <row r="7" spans="1:3" x14ac:dyDescent="0.25">
      <c r="A7" s="16" t="s">
        <v>3</v>
      </c>
      <c r="B7" s="17"/>
      <c r="C7" s="121"/>
    </row>
    <row r="8" spans="1:3" x14ac:dyDescent="0.25">
      <c r="A8" t="s">
        <v>197</v>
      </c>
      <c r="B8" s="129">
        <v>2250</v>
      </c>
      <c r="C8" s="19" t="s">
        <v>192</v>
      </c>
    </row>
    <row r="9" spans="1:3" x14ac:dyDescent="0.25">
      <c r="A9" s="19" t="s">
        <v>199</v>
      </c>
      <c r="B9" s="20">
        <v>135.25</v>
      </c>
      <c r="C9" s="11" t="s">
        <v>4</v>
      </c>
    </row>
    <row r="10" spans="1:3" x14ac:dyDescent="0.25">
      <c r="A10" s="19" t="s">
        <v>193</v>
      </c>
      <c r="B10" s="20">
        <v>895</v>
      </c>
      <c r="C10" s="11" t="s">
        <v>194</v>
      </c>
    </row>
    <row r="11" spans="1:3" x14ac:dyDescent="0.25">
      <c r="A11" s="21" t="s">
        <v>195</v>
      </c>
      <c r="B11" s="22">
        <v>150</v>
      </c>
      <c r="C11" s="21" t="s">
        <v>4</v>
      </c>
    </row>
    <row r="12" spans="1:3" x14ac:dyDescent="0.25">
      <c r="A12" s="21" t="s">
        <v>5</v>
      </c>
      <c r="B12" s="22">
        <v>988.08</v>
      </c>
      <c r="C12" s="21" t="s">
        <v>46</v>
      </c>
    </row>
    <row r="13" spans="1:3" x14ac:dyDescent="0.25">
      <c r="A13" s="21" t="s">
        <v>7</v>
      </c>
      <c r="B13" s="22">
        <v>5.4</v>
      </c>
      <c r="C13" s="21" t="s">
        <v>46</v>
      </c>
    </row>
    <row r="14" spans="1:3" x14ac:dyDescent="0.25">
      <c r="A14" s="21" t="s">
        <v>6</v>
      </c>
      <c r="B14" s="22">
        <v>20</v>
      </c>
      <c r="C14" s="21" t="s">
        <v>46</v>
      </c>
    </row>
    <row r="15" spans="1:3" x14ac:dyDescent="0.25">
      <c r="A15" s="21" t="s">
        <v>196</v>
      </c>
      <c r="B15" s="22">
        <v>750</v>
      </c>
      <c r="C15" s="9" t="s">
        <v>4</v>
      </c>
    </row>
    <row r="16" spans="1:3" x14ac:dyDescent="0.25">
      <c r="A16" s="9" t="s">
        <v>198</v>
      </c>
      <c r="B16" s="22">
        <v>127.74</v>
      </c>
      <c r="C16" s="9" t="s">
        <v>4</v>
      </c>
    </row>
    <row r="17" spans="1:3" x14ac:dyDescent="0.25">
      <c r="A17" s="9" t="s">
        <v>202</v>
      </c>
      <c r="B17" s="22">
        <v>14.39</v>
      </c>
      <c r="C17" s="9" t="s">
        <v>4</v>
      </c>
    </row>
    <row r="18" spans="1:3" x14ac:dyDescent="0.25">
      <c r="A18" s="19" t="s">
        <v>206</v>
      </c>
      <c r="B18" s="22">
        <v>487.2</v>
      </c>
      <c r="C18" s="21" t="s">
        <v>4</v>
      </c>
    </row>
    <row r="19" spans="1:3" x14ac:dyDescent="0.25">
      <c r="A19" s="115" t="s">
        <v>207</v>
      </c>
      <c r="B19" s="23">
        <f>SUM(B9:B18)</f>
        <v>3573.0599999999995</v>
      </c>
      <c r="C19" s="11"/>
    </row>
    <row r="20" spans="1:3" ht="15.75" thickBot="1" x14ac:dyDescent="0.3">
      <c r="A20" s="117"/>
      <c r="B20" s="118"/>
      <c r="C20" s="24"/>
    </row>
    <row r="21" spans="1:3" ht="15.75" thickBot="1" x14ac:dyDescent="0.3">
      <c r="A21" s="26" t="s">
        <v>209</v>
      </c>
      <c r="B21" s="119"/>
      <c r="C21" s="24"/>
    </row>
    <row r="22" spans="1:3" ht="15.75" thickBot="1" x14ac:dyDescent="0.3">
      <c r="A22" s="27" t="s">
        <v>9</v>
      </c>
      <c r="B22" s="116">
        <v>17501.919999999998</v>
      </c>
      <c r="C22" s="24"/>
    </row>
    <row r="23" spans="1:3" ht="15.75" thickBot="1" x14ac:dyDescent="0.3">
      <c r="A23" s="29" t="s">
        <v>10</v>
      </c>
      <c r="B23" s="116">
        <v>2211.71</v>
      </c>
      <c r="C23" s="24"/>
    </row>
    <row r="24" spans="1:3" ht="15.75" thickBot="1" x14ac:dyDescent="0.3">
      <c r="A24" s="25" t="s">
        <v>11</v>
      </c>
      <c r="B24" s="120">
        <f>SUM(B22:B23)</f>
        <v>19713.629999999997</v>
      </c>
      <c r="C24" s="24"/>
    </row>
    <row r="25" spans="1:3" ht="15.75" thickBot="1" x14ac:dyDescent="0.3">
      <c r="A25" s="31"/>
      <c r="C25" s="24"/>
    </row>
    <row r="26" spans="1:3" ht="15.75" thickBot="1" x14ac:dyDescent="0.3">
      <c r="A26" s="46" t="s">
        <v>39</v>
      </c>
      <c r="B26" s="2"/>
      <c r="C26" s="24"/>
    </row>
    <row r="27" spans="1:3" ht="15.75" thickBot="1" x14ac:dyDescent="0.3">
      <c r="A27" s="47" t="s">
        <v>12</v>
      </c>
      <c r="B27" s="32">
        <v>78441.259999999995</v>
      </c>
      <c r="C27" s="24"/>
    </row>
    <row r="28" spans="1:3" ht="15.75" thickBot="1" x14ac:dyDescent="0.3">
      <c r="A28" s="31"/>
      <c r="B28" s="15"/>
      <c r="C28" s="33"/>
    </row>
    <row r="29" spans="1:3" ht="15.75" thickBot="1" x14ac:dyDescent="0.3">
      <c r="A29" s="34" t="s">
        <v>13</v>
      </c>
      <c r="B29" s="2"/>
      <c r="C29" s="33"/>
    </row>
    <row r="30" spans="1:3" ht="15.75" thickBot="1" x14ac:dyDescent="0.3">
      <c r="A30" s="35" t="s">
        <v>14</v>
      </c>
      <c r="B30" s="111">
        <v>645.85</v>
      </c>
      <c r="C30" s="33"/>
    </row>
    <row r="31" spans="1:3" ht="15.75" thickBot="1" x14ac:dyDescent="0.3">
      <c r="A31" s="35" t="s">
        <v>15</v>
      </c>
      <c r="B31" s="10">
        <v>12482.69</v>
      </c>
      <c r="C31" s="33"/>
    </row>
    <row r="32" spans="1:3" x14ac:dyDescent="0.25">
      <c r="A32" s="19" t="s">
        <v>16</v>
      </c>
      <c r="B32" s="37">
        <v>10265.98</v>
      </c>
      <c r="C32" s="33"/>
    </row>
    <row r="33" spans="1:3" x14ac:dyDescent="0.25">
      <c r="A33" s="11" t="s">
        <v>17</v>
      </c>
      <c r="B33" s="39">
        <v>1000</v>
      </c>
      <c r="C33" s="38"/>
    </row>
    <row r="34" spans="1:3" x14ac:dyDescent="0.25">
      <c r="A34" s="21" t="s">
        <v>18</v>
      </c>
      <c r="B34" s="39">
        <v>551.78</v>
      </c>
      <c r="C34" s="38"/>
    </row>
    <row r="35" spans="1:3" x14ac:dyDescent="0.25">
      <c r="A35" s="21" t="s">
        <v>19</v>
      </c>
      <c r="B35" s="39">
        <v>288.62</v>
      </c>
      <c r="C35" s="38"/>
    </row>
    <row r="36" spans="1:3" x14ac:dyDescent="0.25">
      <c r="A36" s="11" t="s">
        <v>20</v>
      </c>
      <c r="B36" s="40">
        <v>865.33</v>
      </c>
      <c r="C36" s="38"/>
    </row>
    <row r="37" spans="1:3" x14ac:dyDescent="0.25">
      <c r="A37" s="11" t="s">
        <v>21</v>
      </c>
      <c r="B37" s="40">
        <v>2050</v>
      </c>
      <c r="C37" s="38"/>
    </row>
    <row r="38" spans="1:3" x14ac:dyDescent="0.25">
      <c r="A38" s="11" t="s">
        <v>22</v>
      </c>
      <c r="B38" s="39">
        <v>105</v>
      </c>
      <c r="C38" s="38"/>
    </row>
    <row r="39" spans="1:3" x14ac:dyDescent="0.25">
      <c r="A39" s="19" t="s">
        <v>23</v>
      </c>
      <c r="B39" s="39">
        <v>400</v>
      </c>
      <c r="C39" s="38"/>
    </row>
    <row r="40" spans="1:3" x14ac:dyDescent="0.25">
      <c r="A40" s="11" t="s">
        <v>175</v>
      </c>
      <c r="B40" s="40">
        <v>71.52</v>
      </c>
      <c r="C40" s="38"/>
    </row>
    <row r="41" spans="1:3" x14ac:dyDescent="0.25">
      <c r="A41" s="11" t="s">
        <v>187</v>
      </c>
      <c r="B41" s="40">
        <v>4500</v>
      </c>
      <c r="C41" s="38"/>
    </row>
    <row r="42" spans="1:3" x14ac:dyDescent="0.25">
      <c r="A42" s="41" t="s">
        <v>24</v>
      </c>
      <c r="B42" s="42">
        <v>18253.07</v>
      </c>
    </row>
    <row r="43" spans="1:3" x14ac:dyDescent="0.25">
      <c r="A43" s="112"/>
      <c r="B43" s="113"/>
    </row>
    <row r="44" spans="1:3" x14ac:dyDescent="0.25">
      <c r="A44" s="1" t="s">
        <v>190</v>
      </c>
    </row>
    <row r="45" spans="1:3" x14ac:dyDescent="0.25">
      <c r="A45" s="1"/>
    </row>
    <row r="46" spans="1:3" x14ac:dyDescent="0.25">
      <c r="A46" s="1" t="s">
        <v>200</v>
      </c>
    </row>
    <row r="47" spans="1:3" x14ac:dyDescent="0.25">
      <c r="A47" s="1"/>
    </row>
    <row r="48" spans="1:3" x14ac:dyDescent="0.25">
      <c r="A48" s="1"/>
    </row>
    <row r="49" spans="1:3" x14ac:dyDescent="0.25">
      <c r="A49" s="1"/>
    </row>
    <row r="50" spans="1:3" x14ac:dyDescent="0.25">
      <c r="A50" s="1" t="s">
        <v>189</v>
      </c>
    </row>
    <row r="51" spans="1:3" x14ac:dyDescent="0.25">
      <c r="A51" s="43" t="s">
        <v>176</v>
      </c>
      <c r="B51" s="43"/>
      <c r="C51" s="43"/>
    </row>
    <row r="52" spans="1:3" x14ac:dyDescent="0.25">
      <c r="A52" s="43" t="s">
        <v>180</v>
      </c>
      <c r="B52" s="43"/>
      <c r="C52" s="43"/>
    </row>
    <row r="53" spans="1:3" x14ac:dyDescent="0.25">
      <c r="A53" s="43" t="s">
        <v>177</v>
      </c>
      <c r="B53" s="43"/>
      <c r="C53" s="43"/>
    </row>
    <row r="54" spans="1:3" x14ac:dyDescent="0.25">
      <c r="A54" s="43" t="s">
        <v>188</v>
      </c>
      <c r="B54" s="43"/>
      <c r="C54" s="43"/>
    </row>
    <row r="55" spans="1:3" x14ac:dyDescent="0.25">
      <c r="A55" s="43"/>
      <c r="B55" s="43"/>
      <c r="C55" s="43"/>
    </row>
    <row r="56" spans="1:3" x14ac:dyDescent="0.25">
      <c r="A56" s="114" t="s">
        <v>203</v>
      </c>
      <c r="B56" s="15"/>
    </row>
    <row r="57" spans="1:3" x14ac:dyDescent="0.25">
      <c r="A57" s="114" t="s">
        <v>204</v>
      </c>
      <c r="B57" s="15"/>
    </row>
    <row r="58" spans="1:3" x14ac:dyDescent="0.25">
      <c r="A58" s="114"/>
      <c r="B58" s="15"/>
    </row>
    <row r="59" spans="1:3" x14ac:dyDescent="0.25">
      <c r="A59" s="114" t="s">
        <v>205</v>
      </c>
      <c r="B59" s="1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FB14-0725-4B1E-83C7-941FB173E0BB}">
  <dimension ref="A1:K112"/>
  <sheetViews>
    <sheetView topLeftCell="A61" workbookViewId="0">
      <selection activeCell="D64" sqref="D64"/>
    </sheetView>
  </sheetViews>
  <sheetFormatPr defaultRowHeight="15" x14ac:dyDescent="0.25"/>
  <cols>
    <col min="1" max="1" width="26" customWidth="1"/>
    <col min="2" max="2" width="9.85546875" customWidth="1"/>
    <col min="3" max="3" width="11.28515625" customWidth="1"/>
    <col min="4" max="4" width="7.85546875" customWidth="1"/>
    <col min="5" max="5" width="9.5703125" customWidth="1"/>
    <col min="6" max="6" width="2" customWidth="1"/>
    <col min="8" max="8" width="11.28515625" customWidth="1"/>
  </cols>
  <sheetData>
    <row r="1" spans="1:8" ht="15.75" thickBot="1" x14ac:dyDescent="0.3">
      <c r="A1" s="48" t="s">
        <v>208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209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/>
      <c r="C4" s="58"/>
      <c r="D4" s="58"/>
      <c r="E4" s="109">
        <v>520</v>
      </c>
      <c r="F4" s="55"/>
      <c r="G4" s="59" t="s">
        <v>58</v>
      </c>
      <c r="H4" s="60">
        <v>17501.919999999998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SUM(H36+H49)</f>
        <v>8272.0299999999988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v>0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9229.89</v>
      </c>
    </row>
    <row r="8" spans="1:8" x14ac:dyDescent="0.25">
      <c r="A8" s="50" t="s">
        <v>64</v>
      </c>
      <c r="B8" s="58">
        <v>0.08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2211.71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69</v>
      </c>
      <c r="B12" s="58"/>
      <c r="C12" s="58"/>
      <c r="D12" s="58"/>
      <c r="E12" s="109"/>
      <c r="F12" s="55"/>
      <c r="G12" s="68" t="s">
        <v>70</v>
      </c>
      <c r="H12" s="60"/>
    </row>
    <row r="13" spans="1:8" x14ac:dyDescent="0.25">
      <c r="A13" s="50" t="s">
        <v>71</v>
      </c>
      <c r="B13" s="58"/>
      <c r="C13" s="58"/>
      <c r="D13" s="58"/>
      <c r="E13" s="109"/>
      <c r="F13" s="55"/>
      <c r="G13" s="56"/>
      <c r="H13" s="60"/>
    </row>
    <row r="14" spans="1:8" x14ac:dyDescent="0.25">
      <c r="A14" s="50" t="s">
        <v>72</v>
      </c>
      <c r="B14" s="58">
        <v>567.54</v>
      </c>
      <c r="C14" s="58"/>
      <c r="D14" s="58"/>
      <c r="E14" s="109">
        <v>1500</v>
      </c>
      <c r="F14" s="55"/>
      <c r="G14" s="69" t="s">
        <v>73</v>
      </c>
      <c r="H14" s="70">
        <f>SUM(H7+H9+H11)</f>
        <v>89882.859999999986</v>
      </c>
    </row>
    <row r="15" spans="1:8" x14ac:dyDescent="0.25">
      <c r="A15" s="50" t="s">
        <v>74</v>
      </c>
      <c r="B15" s="58"/>
      <c r="C15" s="58"/>
      <c r="D15" s="58"/>
      <c r="E15" s="109"/>
      <c r="F15" s="55"/>
      <c r="G15" s="71"/>
      <c r="H15" s="71"/>
    </row>
    <row r="16" spans="1:8" x14ac:dyDescent="0.25">
      <c r="A16" s="50" t="s">
        <v>211</v>
      </c>
      <c r="B16" s="58">
        <v>286.5</v>
      </c>
      <c r="C16" s="58"/>
      <c r="D16" s="58"/>
      <c r="E16" s="109"/>
      <c r="F16" s="55"/>
      <c r="G16" s="72"/>
      <c r="H16" s="72"/>
    </row>
    <row r="17" spans="1:8" x14ac:dyDescent="0.25">
      <c r="A17" s="50" t="s">
        <v>76</v>
      </c>
      <c r="B17" s="58"/>
      <c r="C17" s="58"/>
      <c r="D17" s="58"/>
      <c r="E17" s="109"/>
      <c r="F17" s="55"/>
      <c r="G17" s="74" t="s">
        <v>80</v>
      </c>
      <c r="H17" s="75">
        <v>90473.74</v>
      </c>
    </row>
    <row r="18" spans="1:8" x14ac:dyDescent="0.25">
      <c r="A18" s="50" t="s">
        <v>77</v>
      </c>
      <c r="B18" s="58"/>
      <c r="C18" s="58"/>
      <c r="D18" s="58"/>
      <c r="E18" s="109"/>
      <c r="F18" s="55"/>
      <c r="G18" s="76"/>
      <c r="H18" s="76"/>
    </row>
    <row r="19" spans="1:8" x14ac:dyDescent="0.25">
      <c r="A19" s="50" t="s">
        <v>78</v>
      </c>
      <c r="B19" s="58"/>
      <c r="C19" s="58"/>
      <c r="D19" s="58"/>
      <c r="E19" s="109">
        <v>720</v>
      </c>
      <c r="F19" s="55"/>
      <c r="G19" s="77" t="s">
        <v>83</v>
      </c>
      <c r="H19" s="77"/>
    </row>
    <row r="20" spans="1:8" x14ac:dyDescent="0.25">
      <c r="A20" s="73" t="s">
        <v>79</v>
      </c>
      <c r="B20" s="98">
        <f>SUM(B3:B19)</f>
        <v>1454.12</v>
      </c>
      <c r="C20" s="58"/>
      <c r="D20" s="58"/>
      <c r="E20" s="110">
        <f>SUM(E4:E19)</f>
        <v>3085</v>
      </c>
      <c r="F20" s="55"/>
      <c r="G20" s="77" t="s">
        <v>85</v>
      </c>
      <c r="H20" s="103">
        <f>SUM(B26)</f>
        <v>18454.12</v>
      </c>
    </row>
    <row r="21" spans="1:8" x14ac:dyDescent="0.25">
      <c r="A21" s="73" t="s">
        <v>81</v>
      </c>
      <c r="B21" s="58"/>
      <c r="C21" s="58"/>
      <c r="D21" s="58"/>
      <c r="E21" s="109"/>
      <c r="F21" s="55"/>
      <c r="G21" s="76" t="s">
        <v>87</v>
      </c>
      <c r="H21" s="78"/>
    </row>
    <row r="22" spans="1:8" x14ac:dyDescent="0.25">
      <c r="A22" s="50" t="s">
        <v>82</v>
      </c>
      <c r="B22" s="58">
        <v>17000</v>
      </c>
      <c r="C22" s="58"/>
      <c r="D22" s="58"/>
      <c r="E22" s="109"/>
      <c r="F22" s="55"/>
      <c r="G22" s="79"/>
      <c r="H22" s="82">
        <f>SUM(H20:H21)</f>
        <v>18454.12</v>
      </c>
    </row>
    <row r="23" spans="1:8" x14ac:dyDescent="0.25">
      <c r="A23" s="50" t="s">
        <v>84</v>
      </c>
      <c r="B23" s="58"/>
      <c r="C23" s="58"/>
      <c r="D23" s="58"/>
      <c r="E23" s="109"/>
      <c r="F23" s="55"/>
      <c r="G23" s="80" t="s">
        <v>89</v>
      </c>
      <c r="H23" s="80"/>
    </row>
    <row r="24" spans="1:8" x14ac:dyDescent="0.25">
      <c r="A24" s="50" t="s">
        <v>86</v>
      </c>
      <c r="B24" s="58"/>
      <c r="C24" s="58"/>
      <c r="D24" s="58"/>
      <c r="E24" s="109"/>
      <c r="F24" s="55"/>
      <c r="G24" s="80" t="s">
        <v>90</v>
      </c>
      <c r="H24" s="81">
        <f>SUM(B110)</f>
        <v>19045</v>
      </c>
    </row>
    <row r="25" spans="1:8" x14ac:dyDescent="0.25">
      <c r="A25" s="50" t="s">
        <v>88</v>
      </c>
      <c r="B25" s="58"/>
      <c r="C25" s="58"/>
      <c r="D25" s="58"/>
      <c r="E25" s="109"/>
      <c r="F25" s="55"/>
      <c r="G25" s="76" t="s">
        <v>87</v>
      </c>
      <c r="H25" s="78"/>
    </row>
    <row r="26" spans="1:8" x14ac:dyDescent="0.25">
      <c r="A26" s="73" t="s">
        <v>85</v>
      </c>
      <c r="B26" s="98">
        <f>SUM(B20:B22)</f>
        <v>18454.12</v>
      </c>
      <c r="C26" s="58"/>
      <c r="D26" s="58"/>
      <c r="E26" s="109"/>
      <c r="F26" s="55"/>
      <c r="G26" s="79"/>
      <c r="H26" s="82">
        <f>SUM(H24)-H25</f>
        <v>19045</v>
      </c>
    </row>
    <row r="27" spans="1:8" x14ac:dyDescent="0.25">
      <c r="A27" s="50"/>
      <c r="B27" s="58"/>
      <c r="C27" s="58"/>
      <c r="D27" s="58"/>
      <c r="E27" s="109"/>
      <c r="F27" s="55"/>
    </row>
    <row r="28" spans="1:8" x14ac:dyDescent="0.25">
      <c r="A28" s="51" t="s">
        <v>91</v>
      </c>
      <c r="B28" s="58"/>
      <c r="C28" s="58"/>
      <c r="D28" s="58"/>
      <c r="E28" s="109"/>
      <c r="F28" s="55"/>
      <c r="G28" s="86" t="s">
        <v>94</v>
      </c>
      <c r="H28" s="87">
        <f>SUM(H17+H22-H26)</f>
        <v>89882.86</v>
      </c>
    </row>
    <row r="29" spans="1:8" x14ac:dyDescent="0.25">
      <c r="A29" s="49" t="s">
        <v>92</v>
      </c>
      <c r="B29" s="99"/>
      <c r="C29" s="100"/>
      <c r="D29" s="101"/>
      <c r="E29" s="108"/>
      <c r="F29" s="55"/>
      <c r="H29" s="88" t="s">
        <v>96</v>
      </c>
    </row>
    <row r="30" spans="1:8" x14ac:dyDescent="0.25">
      <c r="A30" s="50" t="s">
        <v>93</v>
      </c>
      <c r="B30" s="83">
        <v>99.23</v>
      </c>
      <c r="C30" s="84">
        <v>99.23</v>
      </c>
      <c r="D30" s="85"/>
      <c r="E30" s="109">
        <v>750</v>
      </c>
      <c r="F30" s="55"/>
    </row>
    <row r="31" spans="1:8" x14ac:dyDescent="0.25">
      <c r="A31" s="50" t="s">
        <v>95</v>
      </c>
      <c r="B31" s="83">
        <v>3952.32</v>
      </c>
      <c r="C31" s="84">
        <v>3952.32</v>
      </c>
      <c r="D31" s="85"/>
      <c r="E31" s="109">
        <v>12600</v>
      </c>
      <c r="F31" s="55"/>
      <c r="G31" s="89" t="s">
        <v>153</v>
      </c>
      <c r="H31" s="89"/>
    </row>
    <row r="32" spans="1:8" x14ac:dyDescent="0.25">
      <c r="A32" s="50" t="s">
        <v>97</v>
      </c>
      <c r="B32" s="83">
        <v>80</v>
      </c>
      <c r="C32" s="84">
        <v>80</v>
      </c>
      <c r="D32" s="85"/>
      <c r="E32" s="109">
        <v>240</v>
      </c>
      <c r="F32" s="55"/>
      <c r="G32" s="89">
        <v>1963</v>
      </c>
      <c r="H32" s="91">
        <v>36</v>
      </c>
    </row>
    <row r="33" spans="1:8" x14ac:dyDescent="0.25">
      <c r="A33" s="50" t="s">
        <v>98</v>
      </c>
      <c r="B33" s="83">
        <v>58.8</v>
      </c>
      <c r="C33" s="84">
        <v>49</v>
      </c>
      <c r="D33" s="85">
        <v>9.8000000000000007</v>
      </c>
      <c r="E33" s="109">
        <v>150</v>
      </c>
      <c r="F33" s="55"/>
      <c r="G33" s="123">
        <v>1984</v>
      </c>
      <c r="H33" s="124">
        <v>291.45</v>
      </c>
    </row>
    <row r="34" spans="1:8" x14ac:dyDescent="0.25">
      <c r="A34" s="50"/>
      <c r="B34" s="83"/>
      <c r="C34" s="84"/>
      <c r="D34" s="85"/>
      <c r="E34" s="109"/>
      <c r="F34" s="55"/>
      <c r="G34" s="89">
        <v>1985</v>
      </c>
      <c r="H34" s="122">
        <v>71.52</v>
      </c>
    </row>
    <row r="35" spans="1:8" x14ac:dyDescent="0.25">
      <c r="A35" s="49" t="s">
        <v>99</v>
      </c>
      <c r="B35" s="83"/>
      <c r="C35" s="84"/>
      <c r="D35" s="85"/>
      <c r="E35" s="109"/>
      <c r="F35" s="55"/>
      <c r="G35" s="89">
        <v>1986</v>
      </c>
      <c r="H35" s="122">
        <v>2050</v>
      </c>
    </row>
    <row r="36" spans="1:8" x14ac:dyDescent="0.25">
      <c r="A36" s="50" t="s">
        <v>101</v>
      </c>
      <c r="B36" s="83"/>
      <c r="C36" s="84"/>
      <c r="D36" s="85"/>
      <c r="E36" s="109">
        <v>450</v>
      </c>
      <c r="F36" s="55"/>
      <c r="G36" s="89"/>
      <c r="H36" s="92">
        <f>SUM(H32:H35)</f>
        <v>2448.9699999999998</v>
      </c>
    </row>
    <row r="37" spans="1:8" x14ac:dyDescent="0.25">
      <c r="A37" s="50" t="s">
        <v>102</v>
      </c>
      <c r="B37" s="83">
        <v>221.91</v>
      </c>
      <c r="C37" s="84">
        <v>188.42</v>
      </c>
      <c r="D37" s="85">
        <v>33.49</v>
      </c>
      <c r="E37" s="109">
        <v>300</v>
      </c>
      <c r="F37" s="55"/>
    </row>
    <row r="38" spans="1:8" x14ac:dyDescent="0.25">
      <c r="A38" s="50"/>
      <c r="B38" s="83"/>
      <c r="C38" s="84"/>
      <c r="D38" s="85"/>
      <c r="E38" s="109"/>
      <c r="F38" s="55"/>
      <c r="G38" s="89"/>
      <c r="H38" s="91"/>
    </row>
    <row r="39" spans="1:8" x14ac:dyDescent="0.25">
      <c r="A39" s="49" t="s">
        <v>103</v>
      </c>
      <c r="B39" s="83"/>
      <c r="C39" s="84"/>
      <c r="D39" s="85"/>
      <c r="E39" s="109"/>
      <c r="F39" s="55"/>
      <c r="G39" s="89" t="s">
        <v>100</v>
      </c>
      <c r="H39" s="91"/>
    </row>
    <row r="40" spans="1:8" x14ac:dyDescent="0.25">
      <c r="A40" s="50" t="s">
        <v>104</v>
      </c>
      <c r="B40" s="83">
        <v>150</v>
      </c>
      <c r="C40" s="84">
        <v>150</v>
      </c>
      <c r="D40" s="85"/>
      <c r="E40" s="109">
        <v>150</v>
      </c>
      <c r="F40" s="55"/>
      <c r="G40" s="89">
        <v>1989</v>
      </c>
      <c r="H40" s="104">
        <v>2250</v>
      </c>
    </row>
    <row r="41" spans="1:8" x14ac:dyDescent="0.25">
      <c r="A41" s="50" t="s">
        <v>105</v>
      </c>
      <c r="B41" s="83"/>
      <c r="C41" s="84"/>
      <c r="D41" s="85"/>
      <c r="E41" s="109">
        <v>260</v>
      </c>
      <c r="F41" s="55"/>
      <c r="G41" s="89">
        <v>1990</v>
      </c>
      <c r="H41" s="122">
        <v>135.25</v>
      </c>
    </row>
    <row r="42" spans="1:8" x14ac:dyDescent="0.25">
      <c r="A42" s="50"/>
      <c r="B42" s="83"/>
      <c r="C42" s="84"/>
      <c r="D42" s="85"/>
      <c r="E42" s="109"/>
      <c r="F42" s="55"/>
      <c r="G42" s="89">
        <v>1991</v>
      </c>
      <c r="H42" s="122">
        <v>895</v>
      </c>
    </row>
    <row r="43" spans="1:8" x14ac:dyDescent="0.25">
      <c r="A43" s="49" t="s">
        <v>106</v>
      </c>
      <c r="B43" s="83"/>
      <c r="C43" s="84"/>
      <c r="D43" s="85"/>
      <c r="E43" s="109"/>
      <c r="F43" s="55"/>
      <c r="G43" s="89">
        <v>1992</v>
      </c>
      <c r="H43" s="122">
        <v>150</v>
      </c>
    </row>
    <row r="44" spans="1:8" x14ac:dyDescent="0.25">
      <c r="A44" s="50" t="s">
        <v>107</v>
      </c>
      <c r="B44" s="83">
        <v>291.45</v>
      </c>
      <c r="C44" s="84">
        <v>291.45</v>
      </c>
      <c r="D44" s="85"/>
      <c r="E44" s="109">
        <v>1200</v>
      </c>
      <c r="F44" s="55"/>
      <c r="G44" s="89">
        <v>1993</v>
      </c>
      <c r="H44" s="122">
        <v>1013.48</v>
      </c>
    </row>
    <row r="45" spans="1:8" x14ac:dyDescent="0.25">
      <c r="A45" s="50" t="s">
        <v>108</v>
      </c>
      <c r="B45" s="83">
        <v>381.63</v>
      </c>
      <c r="C45" s="84">
        <v>381.63</v>
      </c>
      <c r="D45" s="85"/>
      <c r="E45" s="109">
        <v>420</v>
      </c>
      <c r="F45" s="55"/>
      <c r="G45" s="89">
        <v>1994</v>
      </c>
      <c r="H45" s="104">
        <v>127.74</v>
      </c>
    </row>
    <row r="46" spans="1:8" x14ac:dyDescent="0.25">
      <c r="A46" s="50" t="s">
        <v>109</v>
      </c>
      <c r="B46" s="83"/>
      <c r="C46" s="84"/>
      <c r="D46" s="85"/>
      <c r="E46" s="109">
        <v>500</v>
      </c>
      <c r="F46" s="55"/>
      <c r="G46" s="89">
        <v>1995</v>
      </c>
      <c r="H46" s="122">
        <v>14.39</v>
      </c>
    </row>
    <row r="47" spans="1:8" x14ac:dyDescent="0.25">
      <c r="A47" s="50" t="s">
        <v>110</v>
      </c>
      <c r="B47" s="83"/>
      <c r="C47" s="84"/>
      <c r="D47" s="85"/>
      <c r="E47" s="109">
        <v>150</v>
      </c>
      <c r="F47" s="55"/>
      <c r="G47" s="89">
        <v>1996</v>
      </c>
      <c r="H47" s="122">
        <v>750</v>
      </c>
    </row>
    <row r="48" spans="1:8" x14ac:dyDescent="0.25">
      <c r="A48" s="50" t="s">
        <v>111</v>
      </c>
      <c r="B48" s="83"/>
      <c r="C48" s="84"/>
      <c r="D48" s="85"/>
      <c r="E48" s="109"/>
      <c r="F48" s="55"/>
      <c r="G48" s="89">
        <v>1997</v>
      </c>
      <c r="H48" s="104">
        <v>487.2</v>
      </c>
    </row>
    <row r="49" spans="1:11" x14ac:dyDescent="0.25">
      <c r="A49" s="50" t="s">
        <v>112</v>
      </c>
      <c r="B49" s="83"/>
      <c r="C49" s="84"/>
      <c r="D49" s="85"/>
      <c r="E49" s="109">
        <v>140</v>
      </c>
      <c r="F49" s="55"/>
      <c r="H49" s="92">
        <f>SUM(H40:H48)</f>
        <v>5823.0599999999995</v>
      </c>
    </row>
    <row r="50" spans="1:11" x14ac:dyDescent="0.25">
      <c r="A50" s="50" t="s">
        <v>113</v>
      </c>
      <c r="B50" s="83"/>
      <c r="C50" s="84"/>
      <c r="D50" s="85"/>
      <c r="E50" s="109"/>
      <c r="F50" s="55"/>
    </row>
    <row r="51" spans="1:11" x14ac:dyDescent="0.25">
      <c r="E51" s="107"/>
      <c r="F51" s="55"/>
    </row>
    <row r="52" spans="1:11" x14ac:dyDescent="0.25">
      <c r="A52" s="49" t="s">
        <v>114</v>
      </c>
      <c r="B52" s="83"/>
      <c r="C52" s="84"/>
      <c r="D52" s="85"/>
      <c r="E52" s="109"/>
      <c r="F52" s="55"/>
    </row>
    <row r="53" spans="1:11" x14ac:dyDescent="0.25">
      <c r="A53" s="50" t="s">
        <v>152</v>
      </c>
      <c r="B53" s="83">
        <v>479.95</v>
      </c>
      <c r="C53" s="84">
        <v>425.01</v>
      </c>
      <c r="D53" s="85">
        <v>54.94</v>
      </c>
      <c r="E53" s="109">
        <v>450</v>
      </c>
      <c r="F53" s="55"/>
    </row>
    <row r="54" spans="1:11" x14ac:dyDescent="0.25">
      <c r="A54" s="50" t="s">
        <v>115</v>
      </c>
      <c r="B54" s="83"/>
      <c r="C54" s="84"/>
      <c r="D54" s="85"/>
      <c r="E54" s="109">
        <v>7</v>
      </c>
      <c r="F54" s="55"/>
    </row>
    <row r="55" spans="1:11" x14ac:dyDescent="0.25">
      <c r="A55" s="50" t="s">
        <v>116</v>
      </c>
      <c r="B55" s="83"/>
      <c r="C55" s="84"/>
      <c r="D55" s="85"/>
      <c r="E55" s="109">
        <v>150</v>
      </c>
      <c r="F55" s="55"/>
    </row>
    <row r="56" spans="1:11" x14ac:dyDescent="0.25">
      <c r="A56" s="50" t="s">
        <v>117</v>
      </c>
      <c r="B56" s="83">
        <v>40</v>
      </c>
      <c r="C56" s="84">
        <v>40</v>
      </c>
      <c r="D56" s="85"/>
      <c r="E56" s="109">
        <v>50</v>
      </c>
      <c r="F56" s="55"/>
    </row>
    <row r="57" spans="1:11" x14ac:dyDescent="0.25">
      <c r="A57" s="50"/>
      <c r="B57" s="83"/>
      <c r="C57" s="84"/>
      <c r="D57" s="85"/>
      <c r="E57" s="109"/>
      <c r="F57" s="55"/>
    </row>
    <row r="58" spans="1:11" x14ac:dyDescent="0.25">
      <c r="A58" s="49" t="s">
        <v>118</v>
      </c>
      <c r="B58" s="83"/>
      <c r="C58" s="84"/>
      <c r="D58" s="85"/>
      <c r="E58" s="109"/>
      <c r="F58" s="55"/>
    </row>
    <row r="59" spans="1:11" x14ac:dyDescent="0.25">
      <c r="A59" s="50" t="s">
        <v>119</v>
      </c>
      <c r="B59" s="83">
        <v>127.74</v>
      </c>
      <c r="C59" s="84">
        <v>127.74</v>
      </c>
      <c r="D59" s="85"/>
      <c r="E59" s="109">
        <v>120</v>
      </c>
      <c r="F59" s="55"/>
    </row>
    <row r="60" spans="1:11" x14ac:dyDescent="0.25">
      <c r="A60" s="50" t="s">
        <v>120</v>
      </c>
      <c r="B60" s="83"/>
      <c r="C60" s="84"/>
      <c r="D60" s="85"/>
      <c r="E60" s="109">
        <v>3300</v>
      </c>
      <c r="F60" s="55"/>
    </row>
    <row r="61" spans="1:11" x14ac:dyDescent="0.25">
      <c r="A61" s="50" t="s">
        <v>154</v>
      </c>
      <c r="B61" s="93">
        <v>9.65</v>
      </c>
      <c r="C61" s="93">
        <v>9.65</v>
      </c>
      <c r="D61" s="102"/>
      <c r="E61" s="109">
        <v>100</v>
      </c>
      <c r="F61" s="55"/>
      <c r="K61" s="130"/>
    </row>
    <row r="62" spans="1:11" x14ac:dyDescent="0.25">
      <c r="A62" s="50"/>
      <c r="B62" s="83"/>
      <c r="C62" s="84"/>
      <c r="D62" s="85"/>
      <c r="E62" s="109"/>
      <c r="F62" s="55"/>
    </row>
    <row r="63" spans="1:11" x14ac:dyDescent="0.25">
      <c r="A63" s="49" t="s">
        <v>121</v>
      </c>
      <c r="B63" s="83"/>
      <c r="C63" s="84"/>
      <c r="D63" s="85"/>
      <c r="E63" s="109"/>
      <c r="F63" s="55"/>
    </row>
    <row r="64" spans="1:11" x14ac:dyDescent="0.25">
      <c r="A64" s="50" t="s">
        <v>122</v>
      </c>
      <c r="B64" s="83">
        <v>300</v>
      </c>
      <c r="C64" s="84">
        <v>300</v>
      </c>
      <c r="D64" s="85"/>
      <c r="E64" s="108">
        <v>350</v>
      </c>
      <c r="F64" s="55"/>
      <c r="G64" s="94"/>
      <c r="H64" s="95"/>
    </row>
    <row r="65" spans="1:8" x14ac:dyDescent="0.25">
      <c r="A65" s="50" t="s">
        <v>123</v>
      </c>
      <c r="B65" s="83">
        <v>150</v>
      </c>
      <c r="C65" s="84">
        <v>150</v>
      </c>
      <c r="D65" s="85"/>
      <c r="E65" s="108">
        <v>175</v>
      </c>
      <c r="F65" s="55"/>
      <c r="G65" s="94"/>
      <c r="H65" s="95"/>
    </row>
    <row r="66" spans="1:8" x14ac:dyDescent="0.25">
      <c r="A66" s="50" t="s">
        <v>124</v>
      </c>
      <c r="B66" s="83">
        <v>151.19999999999999</v>
      </c>
      <c r="C66" s="84">
        <v>126</v>
      </c>
      <c r="D66" s="85">
        <v>25.2</v>
      </c>
      <c r="E66" s="108">
        <v>180</v>
      </c>
      <c r="F66" s="55"/>
    </row>
    <row r="67" spans="1:8" x14ac:dyDescent="0.25">
      <c r="A67" s="50" t="s">
        <v>127</v>
      </c>
      <c r="B67" s="83">
        <v>71.95</v>
      </c>
      <c r="C67" s="84">
        <v>59.95</v>
      </c>
      <c r="D67" s="85">
        <v>12</v>
      </c>
      <c r="E67" s="108">
        <v>175</v>
      </c>
      <c r="F67" s="55"/>
    </row>
    <row r="68" spans="1:8" x14ac:dyDescent="0.25">
      <c r="A68" s="50" t="s">
        <v>125</v>
      </c>
      <c r="B68" s="83">
        <v>250</v>
      </c>
      <c r="C68" s="84">
        <v>250</v>
      </c>
      <c r="D68" s="85"/>
      <c r="E68" s="108">
        <v>500</v>
      </c>
      <c r="F68" s="55"/>
    </row>
    <row r="69" spans="1:8" x14ac:dyDescent="0.25">
      <c r="A69" s="50" t="s">
        <v>170</v>
      </c>
      <c r="B69" s="83">
        <v>1032</v>
      </c>
      <c r="C69" s="84">
        <v>860</v>
      </c>
      <c r="D69" s="85">
        <v>172</v>
      </c>
      <c r="E69" s="108"/>
      <c r="F69" s="55"/>
    </row>
    <row r="70" spans="1:8" x14ac:dyDescent="0.25">
      <c r="A70" s="50" t="s">
        <v>126</v>
      </c>
      <c r="B70" s="83">
        <v>60</v>
      </c>
      <c r="C70" s="84">
        <v>60</v>
      </c>
      <c r="D70" s="85"/>
      <c r="E70" s="108">
        <v>150</v>
      </c>
      <c r="F70" s="55"/>
    </row>
    <row r="71" spans="1:8" x14ac:dyDescent="0.25">
      <c r="E71" s="108"/>
      <c r="F71" s="55"/>
    </row>
    <row r="72" spans="1:8" x14ac:dyDescent="0.25">
      <c r="A72" s="49" t="s">
        <v>128</v>
      </c>
      <c r="B72" s="83"/>
      <c r="C72" s="84"/>
      <c r="D72" s="85"/>
      <c r="E72" s="109"/>
      <c r="F72" s="55"/>
    </row>
    <row r="73" spans="1:8" x14ac:dyDescent="0.25">
      <c r="A73" s="50" t="s">
        <v>129</v>
      </c>
      <c r="B73" s="83">
        <v>487.2</v>
      </c>
      <c r="C73" s="84">
        <v>406</v>
      </c>
      <c r="D73" s="85">
        <v>81.2</v>
      </c>
      <c r="E73" s="109">
        <v>500</v>
      </c>
      <c r="F73" s="55"/>
      <c r="G73" s="94"/>
      <c r="H73" s="95"/>
    </row>
    <row r="74" spans="1:8" x14ac:dyDescent="0.25">
      <c r="A74" s="50" t="s">
        <v>130</v>
      </c>
      <c r="B74" s="83"/>
      <c r="C74" s="84"/>
      <c r="D74" s="85"/>
      <c r="E74" s="109">
        <v>350</v>
      </c>
      <c r="F74" s="55"/>
      <c r="G74" s="94"/>
      <c r="H74" s="95"/>
    </row>
    <row r="75" spans="1:8" x14ac:dyDescent="0.25">
      <c r="A75" s="50" t="s">
        <v>131</v>
      </c>
      <c r="B75" s="83">
        <v>2625</v>
      </c>
      <c r="C75" s="84">
        <v>2625</v>
      </c>
      <c r="D75" s="85"/>
      <c r="E75" s="109">
        <v>4500</v>
      </c>
      <c r="F75" s="55"/>
      <c r="G75" s="94"/>
      <c r="H75" s="95"/>
    </row>
    <row r="76" spans="1:8" x14ac:dyDescent="0.25">
      <c r="A76" s="50" t="s">
        <v>155</v>
      </c>
      <c r="B76" s="83"/>
      <c r="C76" s="84"/>
      <c r="D76" s="85"/>
      <c r="E76" s="109">
        <v>100</v>
      </c>
      <c r="F76" s="55"/>
      <c r="G76" s="94"/>
      <c r="H76" s="95"/>
    </row>
    <row r="77" spans="1:8" x14ac:dyDescent="0.25">
      <c r="A77" s="50" t="s">
        <v>132</v>
      </c>
      <c r="B77" s="83">
        <v>135.25</v>
      </c>
      <c r="C77" s="84">
        <v>135.25</v>
      </c>
      <c r="D77" s="85"/>
      <c r="E77" s="109">
        <v>300</v>
      </c>
      <c r="F77" s="55"/>
      <c r="G77" s="94"/>
      <c r="H77" s="95"/>
    </row>
    <row r="78" spans="1:8" x14ac:dyDescent="0.25">
      <c r="A78" s="50" t="s">
        <v>133</v>
      </c>
      <c r="B78" s="83"/>
      <c r="C78" s="84"/>
      <c r="D78" s="85"/>
      <c r="E78" s="109">
        <v>500</v>
      </c>
      <c r="F78" s="55"/>
      <c r="G78" s="94"/>
      <c r="H78" s="95"/>
    </row>
    <row r="79" spans="1:8" x14ac:dyDescent="0.25">
      <c r="A79" s="50" t="s">
        <v>134</v>
      </c>
      <c r="B79" s="83"/>
      <c r="C79" s="84"/>
      <c r="D79" s="85"/>
      <c r="E79" s="109">
        <v>500</v>
      </c>
      <c r="F79" s="55"/>
      <c r="G79" s="94"/>
      <c r="H79" s="95"/>
    </row>
    <row r="80" spans="1:8" x14ac:dyDescent="0.25">
      <c r="A80" s="50" t="s">
        <v>135</v>
      </c>
      <c r="B80" s="83">
        <v>36</v>
      </c>
      <c r="C80" s="84">
        <v>36</v>
      </c>
      <c r="D80" s="85"/>
      <c r="E80" s="109">
        <v>500</v>
      </c>
      <c r="F80" s="55"/>
      <c r="G80" s="94"/>
      <c r="H80" s="95"/>
    </row>
    <row r="81" spans="1:8" x14ac:dyDescent="0.25">
      <c r="A81" s="50" t="s">
        <v>136</v>
      </c>
      <c r="B81" s="83"/>
      <c r="C81" s="84"/>
      <c r="D81" s="85"/>
      <c r="E81" s="109">
        <v>100</v>
      </c>
      <c r="F81" s="55"/>
      <c r="G81" s="94"/>
      <c r="H81" s="95"/>
    </row>
    <row r="82" spans="1:8" x14ac:dyDescent="0.25">
      <c r="A82" s="50"/>
      <c r="B82" s="83"/>
      <c r="C82" s="84"/>
      <c r="D82" s="85"/>
      <c r="E82" s="108"/>
      <c r="F82" s="55"/>
      <c r="G82" s="94"/>
      <c r="H82" s="95"/>
    </row>
    <row r="83" spans="1:8" x14ac:dyDescent="0.25">
      <c r="A83" s="49" t="s">
        <v>137</v>
      </c>
      <c r="B83" s="83"/>
      <c r="C83" s="84"/>
      <c r="D83" s="85"/>
      <c r="E83" s="109"/>
      <c r="F83" s="55"/>
      <c r="G83" s="94"/>
      <c r="H83" s="95"/>
    </row>
    <row r="84" spans="1:8" x14ac:dyDescent="0.25">
      <c r="A84" s="50" t="s">
        <v>138</v>
      </c>
      <c r="B84" s="83"/>
      <c r="C84" s="84"/>
      <c r="D84" s="85"/>
      <c r="E84" s="109">
        <v>300</v>
      </c>
      <c r="F84" s="55"/>
      <c r="G84" s="94"/>
      <c r="H84" s="95"/>
    </row>
    <row r="85" spans="1:8" x14ac:dyDescent="0.25">
      <c r="A85" s="50"/>
      <c r="B85" s="83"/>
      <c r="C85" s="84"/>
      <c r="D85" s="85"/>
      <c r="E85" s="109"/>
      <c r="F85" s="55"/>
      <c r="G85" s="94"/>
      <c r="H85" s="95"/>
    </row>
    <row r="86" spans="1:8" x14ac:dyDescent="0.25">
      <c r="A86" s="49" t="s">
        <v>139</v>
      </c>
      <c r="B86" s="83"/>
      <c r="C86" s="84"/>
      <c r="D86" s="85"/>
      <c r="E86" s="109"/>
      <c r="F86" s="55"/>
      <c r="G86" s="94"/>
      <c r="H86" s="95"/>
    </row>
    <row r="87" spans="1:8" x14ac:dyDescent="0.25">
      <c r="A87" s="50" t="s">
        <v>156</v>
      </c>
      <c r="B87" s="83"/>
      <c r="C87" s="84"/>
      <c r="D87" s="85"/>
      <c r="E87" s="109">
        <v>500</v>
      </c>
      <c r="F87" s="55"/>
      <c r="G87" s="94"/>
      <c r="H87" s="95"/>
    </row>
    <row r="88" spans="1:8" x14ac:dyDescent="0.25">
      <c r="A88" s="50" t="s">
        <v>182</v>
      </c>
      <c r="B88" s="83">
        <v>71.52</v>
      </c>
      <c r="C88" s="84">
        <v>71.52</v>
      </c>
      <c r="D88" s="85"/>
      <c r="E88" s="109"/>
      <c r="F88" s="55"/>
      <c r="G88" s="94"/>
      <c r="H88" s="95"/>
    </row>
    <row r="89" spans="1:8" x14ac:dyDescent="0.25">
      <c r="A89" s="50" t="s">
        <v>140</v>
      </c>
      <c r="B89" s="83"/>
      <c r="C89" s="84"/>
      <c r="D89" s="85"/>
      <c r="E89" s="109"/>
      <c r="F89" s="55"/>
      <c r="G89" s="94"/>
      <c r="H89" s="95"/>
    </row>
    <row r="90" spans="1:8" x14ac:dyDescent="0.25">
      <c r="A90" s="50" t="s">
        <v>157</v>
      </c>
      <c r="B90" s="83"/>
      <c r="C90" s="84"/>
      <c r="D90" s="85"/>
      <c r="E90" s="109">
        <v>100</v>
      </c>
      <c r="F90" s="55"/>
      <c r="G90" s="94"/>
      <c r="H90" s="95"/>
    </row>
    <row r="91" spans="1:8" x14ac:dyDescent="0.25">
      <c r="A91" s="50" t="s">
        <v>169</v>
      </c>
      <c r="B91" s="83">
        <v>4500</v>
      </c>
      <c r="C91" s="84">
        <v>4500</v>
      </c>
      <c r="D91" s="85"/>
      <c r="E91" s="109"/>
      <c r="F91" s="55"/>
      <c r="G91" s="94"/>
      <c r="H91" s="95"/>
    </row>
    <row r="92" spans="1:8" x14ac:dyDescent="0.25">
      <c r="A92" s="50" t="s">
        <v>201</v>
      </c>
      <c r="B92" s="83">
        <v>895</v>
      </c>
      <c r="C92" s="84">
        <v>895</v>
      </c>
      <c r="D92" s="85"/>
      <c r="E92" s="109"/>
      <c r="F92" s="55"/>
      <c r="G92" s="94"/>
      <c r="H92" s="95"/>
    </row>
    <row r="93" spans="1:8" x14ac:dyDescent="0.25">
      <c r="A93" s="50" t="s">
        <v>141</v>
      </c>
      <c r="B93" s="83"/>
      <c r="C93" s="84"/>
      <c r="D93" s="85"/>
      <c r="E93" s="109">
        <v>150</v>
      </c>
      <c r="F93" s="55"/>
      <c r="G93" s="94"/>
    </row>
    <row r="94" spans="1:8" x14ac:dyDescent="0.25">
      <c r="A94" s="50" t="s">
        <v>14</v>
      </c>
      <c r="B94" s="83"/>
      <c r="C94" s="84"/>
      <c r="D94" s="85"/>
      <c r="E94" s="109"/>
      <c r="F94" s="55"/>
      <c r="G94" s="94"/>
    </row>
    <row r="95" spans="1:8" x14ac:dyDescent="0.25">
      <c r="A95" s="50" t="s">
        <v>158</v>
      </c>
      <c r="B95" s="83"/>
      <c r="C95" s="84"/>
      <c r="D95" s="85"/>
      <c r="E95" s="109">
        <v>550</v>
      </c>
      <c r="F95" s="55"/>
      <c r="G95" s="94"/>
    </row>
    <row r="96" spans="1:8" x14ac:dyDescent="0.25">
      <c r="A96" s="50" t="s">
        <v>159</v>
      </c>
      <c r="B96" s="83"/>
      <c r="C96" s="84"/>
      <c r="D96" s="85"/>
      <c r="E96" s="109">
        <v>50</v>
      </c>
      <c r="F96" s="55"/>
      <c r="G96" s="94"/>
    </row>
    <row r="97" spans="1:8" x14ac:dyDescent="0.25">
      <c r="A97" s="50" t="s">
        <v>160</v>
      </c>
      <c r="B97" s="83"/>
      <c r="C97" s="84"/>
      <c r="D97" s="85"/>
      <c r="E97" s="109">
        <v>150</v>
      </c>
      <c r="F97" s="55"/>
      <c r="G97" s="94"/>
    </row>
    <row r="98" spans="1:8" x14ac:dyDescent="0.25">
      <c r="A98" s="50" t="s">
        <v>142</v>
      </c>
      <c r="B98" s="83"/>
      <c r="C98" s="84"/>
      <c r="D98" s="85"/>
      <c r="E98" s="109">
        <v>1000</v>
      </c>
      <c r="F98" s="55"/>
      <c r="G98" s="94"/>
    </row>
    <row r="99" spans="1:8" x14ac:dyDescent="0.25">
      <c r="A99" s="50" t="s">
        <v>183</v>
      </c>
      <c r="B99" s="83">
        <v>2050</v>
      </c>
      <c r="C99" s="84">
        <v>2050</v>
      </c>
      <c r="D99" s="85"/>
      <c r="E99" s="109"/>
      <c r="F99" s="55"/>
      <c r="G99" s="94"/>
    </row>
    <row r="100" spans="1:8" x14ac:dyDescent="0.25">
      <c r="A100" s="50" t="s">
        <v>143</v>
      </c>
      <c r="B100" s="83"/>
      <c r="C100" s="84"/>
      <c r="D100" s="85"/>
      <c r="E100" s="109">
        <v>250</v>
      </c>
      <c r="F100" s="55"/>
      <c r="G100" s="94"/>
    </row>
    <row r="101" spans="1:8" x14ac:dyDescent="0.25">
      <c r="A101" s="50" t="s">
        <v>144</v>
      </c>
      <c r="B101" s="83"/>
      <c r="C101" s="84"/>
      <c r="D101" s="85"/>
      <c r="E101" s="108">
        <v>100</v>
      </c>
      <c r="F101" s="55"/>
      <c r="G101" s="94"/>
    </row>
    <row r="102" spans="1:8" x14ac:dyDescent="0.25">
      <c r="A102" s="50" t="s">
        <v>145</v>
      </c>
      <c r="B102" s="83"/>
      <c r="C102" s="84"/>
      <c r="D102" s="85"/>
      <c r="E102" s="108">
        <v>100</v>
      </c>
      <c r="F102" s="55"/>
      <c r="G102" s="94"/>
    </row>
    <row r="103" spans="1:8" x14ac:dyDescent="0.25">
      <c r="A103" s="50" t="s">
        <v>146</v>
      </c>
      <c r="B103" s="102">
        <v>337.2</v>
      </c>
      <c r="C103" s="83">
        <v>337.2</v>
      </c>
      <c r="D103" s="85"/>
      <c r="E103" s="108"/>
      <c r="F103" s="55"/>
      <c r="G103" s="94"/>
    </row>
    <row r="104" spans="1:8" x14ac:dyDescent="0.25">
      <c r="A104" s="50"/>
      <c r="B104" s="102"/>
      <c r="C104" s="83"/>
      <c r="D104" s="85"/>
      <c r="E104" s="108"/>
      <c r="F104" s="55"/>
      <c r="G104" s="94"/>
    </row>
    <row r="105" spans="1:8" x14ac:dyDescent="0.25">
      <c r="A105" s="50"/>
      <c r="B105" s="83"/>
      <c r="C105" s="84"/>
      <c r="D105" s="85"/>
      <c r="E105" s="108"/>
      <c r="F105" s="55"/>
      <c r="G105" s="94"/>
    </row>
    <row r="106" spans="1:8" x14ac:dyDescent="0.25">
      <c r="A106" s="49" t="s">
        <v>147</v>
      </c>
      <c r="B106" s="83"/>
      <c r="C106" s="84"/>
      <c r="D106" s="85"/>
      <c r="E106" s="109"/>
      <c r="F106" s="55"/>
      <c r="G106" s="94"/>
    </row>
    <row r="107" spans="1:8" x14ac:dyDescent="0.25">
      <c r="A107" s="50" t="s">
        <v>148</v>
      </c>
      <c r="B107" s="83"/>
      <c r="C107" s="84"/>
      <c r="D107" s="85"/>
      <c r="E107" s="109"/>
      <c r="F107" s="55"/>
      <c r="G107" s="94"/>
    </row>
    <row r="108" spans="1:8" x14ac:dyDescent="0.25">
      <c r="A108" s="50" t="s">
        <v>149</v>
      </c>
      <c r="B108" s="83"/>
      <c r="C108" s="84"/>
      <c r="D108" s="85"/>
      <c r="E108" s="109"/>
      <c r="F108" s="55"/>
      <c r="G108" s="94"/>
      <c r="H108" s="107"/>
    </row>
    <row r="109" spans="1:8" x14ac:dyDescent="0.25">
      <c r="A109" s="50"/>
      <c r="B109" s="83"/>
      <c r="C109" s="84"/>
      <c r="D109" s="85"/>
      <c r="E109" s="109"/>
      <c r="F109" s="55"/>
      <c r="G109" s="94"/>
    </row>
    <row r="110" spans="1:8" x14ac:dyDescent="0.25">
      <c r="A110" s="50" t="s">
        <v>150</v>
      </c>
      <c r="B110" s="106">
        <f>SUM(B30:B108)</f>
        <v>19045</v>
      </c>
      <c r="C110" s="106">
        <f>SUM(C30:C108)</f>
        <v>18656.37</v>
      </c>
      <c r="D110" s="106">
        <f>SUM(D30:D108)</f>
        <v>388.63</v>
      </c>
      <c r="E110" s="110">
        <f>SUM(E30:E108)</f>
        <v>33617</v>
      </c>
      <c r="F110" s="55"/>
      <c r="G110" s="94"/>
    </row>
    <row r="111" spans="1:8" x14ac:dyDescent="0.25">
      <c r="F111" s="55"/>
      <c r="G111" s="94"/>
    </row>
    <row r="112" spans="1:8" x14ac:dyDescent="0.25">
      <c r="F112" s="55"/>
      <c r="G112" s="9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85C8-CDC2-4707-9527-9CD0E671D416}">
  <dimension ref="A1:C57"/>
  <sheetViews>
    <sheetView workbookViewId="0"/>
  </sheetViews>
  <sheetFormatPr defaultRowHeight="15" x14ac:dyDescent="0.25"/>
  <cols>
    <col min="1" max="1" width="48.7109375" customWidth="1"/>
    <col min="2" max="2" width="14.140625" customWidth="1"/>
    <col min="3" max="3" width="19" customWidth="1"/>
  </cols>
  <sheetData>
    <row r="1" spans="1:3" x14ac:dyDescent="0.25">
      <c r="A1" s="1" t="s">
        <v>27</v>
      </c>
      <c r="B1" s="2"/>
    </row>
    <row r="2" spans="1:3" ht="15.75" thickBot="1" x14ac:dyDescent="0.3">
      <c r="A2" s="3">
        <v>44409</v>
      </c>
      <c r="B2" s="2"/>
    </row>
    <row r="3" spans="1:3" x14ac:dyDescent="0.25">
      <c r="A3" s="4" t="s">
        <v>0</v>
      </c>
      <c r="B3" s="5" t="s">
        <v>1</v>
      </c>
      <c r="C3" s="6" t="s">
        <v>2</v>
      </c>
    </row>
    <row r="4" spans="1:3" x14ac:dyDescent="0.25">
      <c r="A4" s="137" t="s">
        <v>228</v>
      </c>
      <c r="B4" s="138">
        <v>16.5</v>
      </c>
      <c r="C4" s="139" t="s">
        <v>4</v>
      </c>
    </row>
    <row r="5" spans="1:3" x14ac:dyDescent="0.25">
      <c r="A5" s="7" t="s">
        <v>220</v>
      </c>
      <c r="B5" s="8">
        <v>2050</v>
      </c>
      <c r="C5" s="7" t="s">
        <v>221</v>
      </c>
    </row>
    <row r="6" spans="1:3" x14ac:dyDescent="0.25">
      <c r="A6" s="7" t="s">
        <v>223</v>
      </c>
      <c r="B6" s="132">
        <v>303</v>
      </c>
      <c r="C6" s="7" t="s">
        <v>4</v>
      </c>
    </row>
    <row r="7" spans="1:3" ht="15.75" thickBot="1" x14ac:dyDescent="0.3">
      <c r="A7" s="131" t="s">
        <v>224</v>
      </c>
      <c r="B7" s="13">
        <f>SUM(B5:B5)</f>
        <v>2050</v>
      </c>
      <c r="C7" s="7"/>
    </row>
    <row r="8" spans="1:3" ht="15.75" thickBot="1" x14ac:dyDescent="0.3">
      <c r="A8" s="126"/>
      <c r="B8" s="127"/>
      <c r="C8" s="128"/>
    </row>
    <row r="9" spans="1:3" x14ac:dyDescent="0.25">
      <c r="A9" s="16" t="s">
        <v>3</v>
      </c>
      <c r="B9" s="17"/>
      <c r="C9" s="121"/>
    </row>
    <row r="10" spans="1:3" x14ac:dyDescent="0.25">
      <c r="A10" t="s">
        <v>213</v>
      </c>
      <c r="B10" s="129">
        <v>38.93</v>
      </c>
      <c r="C10" s="19" t="s">
        <v>4</v>
      </c>
    </row>
    <row r="11" spans="1:3" x14ac:dyDescent="0.25">
      <c r="A11" s="19" t="s">
        <v>214</v>
      </c>
      <c r="B11" s="20">
        <v>17.28</v>
      </c>
      <c r="C11" s="11" t="s">
        <v>22</v>
      </c>
    </row>
    <row r="12" spans="1:3" x14ac:dyDescent="0.25">
      <c r="A12" s="19" t="s">
        <v>218</v>
      </c>
      <c r="B12" s="20">
        <v>16.579999999999998</v>
      </c>
      <c r="C12" s="11" t="s">
        <v>219</v>
      </c>
    </row>
    <row r="13" spans="1:3" x14ac:dyDescent="0.25">
      <c r="A13" s="21" t="s">
        <v>215</v>
      </c>
      <c r="B13" s="22">
        <v>464.7</v>
      </c>
      <c r="C13" s="21" t="s">
        <v>22</v>
      </c>
    </row>
    <row r="14" spans="1:3" x14ac:dyDescent="0.25">
      <c r="A14" s="21" t="s">
        <v>5</v>
      </c>
      <c r="B14" s="22">
        <v>987.88</v>
      </c>
      <c r="C14" s="21" t="s">
        <v>46</v>
      </c>
    </row>
    <row r="15" spans="1:3" x14ac:dyDescent="0.25">
      <c r="A15" s="21" t="s">
        <v>7</v>
      </c>
      <c r="B15" s="22">
        <v>30.31</v>
      </c>
      <c r="C15" s="21" t="s">
        <v>46</v>
      </c>
    </row>
    <row r="16" spans="1:3" x14ac:dyDescent="0.25">
      <c r="A16" s="21" t="s">
        <v>6</v>
      </c>
      <c r="B16" s="22">
        <v>20</v>
      </c>
      <c r="C16" s="21" t="s">
        <v>46</v>
      </c>
    </row>
    <row r="17" spans="1:3" x14ac:dyDescent="0.25">
      <c r="A17" s="21" t="s">
        <v>216</v>
      </c>
      <c r="B17" s="22">
        <v>750</v>
      </c>
      <c r="C17" s="9" t="s">
        <v>4</v>
      </c>
    </row>
    <row r="18" spans="1:3" x14ac:dyDescent="0.25">
      <c r="A18" s="21" t="s">
        <v>230</v>
      </c>
      <c r="B18" s="22">
        <v>14.39</v>
      </c>
      <c r="C18" s="9" t="s">
        <v>46</v>
      </c>
    </row>
    <row r="19" spans="1:3" x14ac:dyDescent="0.25">
      <c r="A19" s="9"/>
      <c r="B19" s="140">
        <f>SUM(B10:B18)</f>
        <v>2340.0699999999997</v>
      </c>
      <c r="C19" s="9"/>
    </row>
    <row r="20" spans="1:3" ht="15.75" thickBot="1" x14ac:dyDescent="0.3">
      <c r="A20" s="117"/>
      <c r="B20" s="118"/>
      <c r="C20" s="24"/>
    </row>
    <row r="21" spans="1:3" ht="15.75" thickBot="1" x14ac:dyDescent="0.3">
      <c r="A21" s="26" t="s">
        <v>229</v>
      </c>
      <c r="B21" s="119"/>
      <c r="C21" s="24"/>
    </row>
    <row r="22" spans="1:3" ht="15.75" thickBot="1" x14ac:dyDescent="0.3">
      <c r="A22" s="27" t="s">
        <v>9</v>
      </c>
      <c r="B22" s="116">
        <v>9733.59</v>
      </c>
      <c r="C22" s="24"/>
    </row>
    <row r="23" spans="1:3" ht="15.75" thickBot="1" x14ac:dyDescent="0.3">
      <c r="A23" s="29" t="s">
        <v>10</v>
      </c>
      <c r="B23" s="116">
        <v>2211.73</v>
      </c>
      <c r="C23" s="24"/>
    </row>
    <row r="24" spans="1:3" ht="15.75" thickBot="1" x14ac:dyDescent="0.3">
      <c r="A24" s="25" t="s">
        <v>11</v>
      </c>
      <c r="B24" s="120">
        <f>SUM(B22:B23)</f>
        <v>11945.32</v>
      </c>
      <c r="C24" s="24"/>
    </row>
    <row r="25" spans="1:3" ht="15.75" thickBot="1" x14ac:dyDescent="0.3">
      <c r="A25" s="31"/>
      <c r="C25" s="24"/>
    </row>
    <row r="26" spans="1:3" ht="15.75" thickBot="1" x14ac:dyDescent="0.3">
      <c r="A26" s="46" t="s">
        <v>39</v>
      </c>
      <c r="B26" s="2"/>
      <c r="C26" s="24"/>
    </row>
    <row r="27" spans="1:3" ht="15.75" thickBot="1" x14ac:dyDescent="0.3">
      <c r="A27" s="47" t="s">
        <v>12</v>
      </c>
      <c r="B27" s="32">
        <v>78441.259999999995</v>
      </c>
      <c r="C27" s="24"/>
    </row>
    <row r="28" spans="1:3" ht="15.75" thickBot="1" x14ac:dyDescent="0.3">
      <c r="A28" s="31"/>
      <c r="B28" s="15"/>
      <c r="C28" s="33"/>
    </row>
    <row r="29" spans="1:3" ht="15.75" thickBot="1" x14ac:dyDescent="0.3">
      <c r="A29" s="34" t="s">
        <v>13</v>
      </c>
      <c r="B29" s="2"/>
      <c r="C29" s="33"/>
    </row>
    <row r="30" spans="1:3" ht="15.75" thickBot="1" x14ac:dyDescent="0.3">
      <c r="A30" s="35" t="s">
        <v>14</v>
      </c>
      <c r="B30" s="111">
        <v>645.85</v>
      </c>
      <c r="C30" s="33"/>
    </row>
    <row r="31" spans="1:3" ht="15.75" thickBot="1" x14ac:dyDescent="0.3">
      <c r="A31" s="35" t="s">
        <v>15</v>
      </c>
      <c r="B31" s="10">
        <v>12482.69</v>
      </c>
      <c r="C31" s="33"/>
    </row>
    <row r="32" spans="1:3" x14ac:dyDescent="0.25">
      <c r="A32" s="19" t="s">
        <v>16</v>
      </c>
      <c r="B32" s="37">
        <v>10265.98</v>
      </c>
      <c r="C32" s="33"/>
    </row>
    <row r="33" spans="1:3" x14ac:dyDescent="0.25">
      <c r="A33" s="11" t="s">
        <v>17</v>
      </c>
      <c r="B33" s="39">
        <v>1000</v>
      </c>
      <c r="C33" s="38"/>
    </row>
    <row r="34" spans="1:3" x14ac:dyDescent="0.25">
      <c r="A34" s="21" t="s">
        <v>18</v>
      </c>
      <c r="B34" s="39">
        <v>551.78</v>
      </c>
      <c r="C34" s="38"/>
    </row>
    <row r="35" spans="1:3" x14ac:dyDescent="0.25">
      <c r="A35" s="21" t="s">
        <v>19</v>
      </c>
      <c r="B35" s="39">
        <v>288.62</v>
      </c>
      <c r="C35" s="38"/>
    </row>
    <row r="36" spans="1:3" x14ac:dyDescent="0.25">
      <c r="A36" s="11" t="s">
        <v>20</v>
      </c>
      <c r="B36" s="40">
        <v>865.33</v>
      </c>
      <c r="C36" s="38"/>
    </row>
    <row r="37" spans="1:3" x14ac:dyDescent="0.25">
      <c r="A37" s="11" t="s">
        <v>21</v>
      </c>
      <c r="B37" s="39">
        <v>0</v>
      </c>
      <c r="C37" s="38"/>
    </row>
    <row r="38" spans="1:3" x14ac:dyDescent="0.25">
      <c r="A38" s="11" t="s">
        <v>22</v>
      </c>
      <c r="B38" s="39">
        <v>0</v>
      </c>
      <c r="C38" s="38"/>
    </row>
    <row r="39" spans="1:3" x14ac:dyDescent="0.25">
      <c r="A39" s="19" t="s">
        <v>23</v>
      </c>
      <c r="B39" s="39">
        <v>400</v>
      </c>
      <c r="C39" s="38"/>
    </row>
    <row r="40" spans="1:3" x14ac:dyDescent="0.25">
      <c r="A40" s="11" t="s">
        <v>175</v>
      </c>
      <c r="B40" s="40">
        <v>88.1</v>
      </c>
      <c r="C40" s="38"/>
    </row>
    <row r="41" spans="1:3" x14ac:dyDescent="0.25">
      <c r="A41" s="11" t="s">
        <v>187</v>
      </c>
      <c r="B41" s="40">
        <v>4500</v>
      </c>
      <c r="C41" s="38"/>
    </row>
    <row r="42" spans="1:3" x14ac:dyDescent="0.25">
      <c r="A42" s="41" t="s">
        <v>24</v>
      </c>
      <c r="B42" s="42">
        <v>20181.490000000002</v>
      </c>
      <c r="C42" s="2"/>
    </row>
    <row r="43" spans="1:3" x14ac:dyDescent="0.25">
      <c r="A43" s="112"/>
      <c r="B43" s="113"/>
    </row>
    <row r="44" spans="1:3" x14ac:dyDescent="0.25">
      <c r="A44" s="1" t="s">
        <v>190</v>
      </c>
    </row>
    <row r="45" spans="1:3" x14ac:dyDescent="0.25">
      <c r="A45" s="1"/>
    </row>
    <row r="46" spans="1:3" x14ac:dyDescent="0.25">
      <c r="A46" s="1" t="s">
        <v>222</v>
      </c>
    </row>
    <row r="47" spans="1:3" x14ac:dyDescent="0.25">
      <c r="A47" s="1"/>
    </row>
    <row r="48" spans="1:3" x14ac:dyDescent="0.25">
      <c r="A48" s="1"/>
    </row>
    <row r="49" spans="1:3" x14ac:dyDescent="0.25">
      <c r="A49" s="1"/>
    </row>
    <row r="50" spans="1:3" x14ac:dyDescent="0.25">
      <c r="A50" s="1" t="s">
        <v>189</v>
      </c>
    </row>
    <row r="51" spans="1:3" x14ac:dyDescent="0.25">
      <c r="A51" s="43" t="s">
        <v>176</v>
      </c>
      <c r="B51" s="43"/>
      <c r="C51" s="43"/>
    </row>
    <row r="52" spans="1:3" x14ac:dyDescent="0.25">
      <c r="A52" s="43" t="s">
        <v>177</v>
      </c>
      <c r="B52" s="43"/>
      <c r="C52" s="43"/>
    </row>
    <row r="53" spans="1:3" x14ac:dyDescent="0.25">
      <c r="A53" s="43" t="s">
        <v>231</v>
      </c>
      <c r="B53" s="43"/>
      <c r="C53" s="43"/>
    </row>
    <row r="54" spans="1:3" x14ac:dyDescent="0.25">
      <c r="A54" s="114" t="s">
        <v>217</v>
      </c>
      <c r="B54" s="15"/>
    </row>
    <row r="55" spans="1:3" x14ac:dyDescent="0.25">
      <c r="A55" s="114"/>
      <c r="B55" s="15"/>
    </row>
    <row r="56" spans="1:3" x14ac:dyDescent="0.25">
      <c r="A56" s="114"/>
      <c r="B56" s="15"/>
    </row>
    <row r="57" spans="1:3" x14ac:dyDescent="0.25">
      <c r="A57" s="114"/>
      <c r="B57" s="1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1532-0437-4C9B-A044-EF0F75BAF0A5}">
  <dimension ref="A1:H110"/>
  <sheetViews>
    <sheetView workbookViewId="0">
      <selection sqref="A1:H110"/>
    </sheetView>
  </sheetViews>
  <sheetFormatPr defaultRowHeight="15" x14ac:dyDescent="0.25"/>
  <cols>
    <col min="1" max="1" width="26.140625" customWidth="1"/>
    <col min="2" max="2" width="10.7109375" customWidth="1"/>
    <col min="3" max="3" width="10.42578125" customWidth="1"/>
    <col min="4" max="4" width="8.140625" customWidth="1"/>
    <col min="5" max="5" width="9.85546875" customWidth="1"/>
    <col min="6" max="6" width="1.42578125" customWidth="1"/>
    <col min="8" max="8" width="10.28515625" customWidth="1"/>
  </cols>
  <sheetData>
    <row r="1" spans="1:8" ht="15.75" thickBot="1" x14ac:dyDescent="0.3">
      <c r="A1" s="48" t="s">
        <v>226</v>
      </c>
      <c r="B1" s="49"/>
      <c r="C1" s="49"/>
      <c r="D1" s="49"/>
      <c r="E1" s="49"/>
      <c r="F1" s="49"/>
      <c r="G1" s="50"/>
      <c r="H1" s="50"/>
    </row>
    <row r="2" spans="1:8" x14ac:dyDescent="0.25">
      <c r="A2" s="51" t="s">
        <v>54</v>
      </c>
      <c r="B2" s="97"/>
      <c r="C2" s="97"/>
      <c r="D2" s="97"/>
      <c r="E2" s="108" t="s">
        <v>55</v>
      </c>
      <c r="F2" s="52"/>
      <c r="G2" s="53" t="s">
        <v>227</v>
      </c>
      <c r="H2" s="54"/>
    </row>
    <row r="3" spans="1:8" x14ac:dyDescent="0.25">
      <c r="A3" s="50" t="s">
        <v>56</v>
      </c>
      <c r="B3" s="58"/>
      <c r="C3" s="58"/>
      <c r="D3" s="58"/>
      <c r="E3" s="109"/>
      <c r="F3" s="55"/>
      <c r="G3" s="56"/>
      <c r="H3" s="57"/>
    </row>
    <row r="4" spans="1:8" x14ac:dyDescent="0.25">
      <c r="A4" s="50" t="s">
        <v>57</v>
      </c>
      <c r="B4" s="58"/>
      <c r="C4" s="58"/>
      <c r="D4" s="58"/>
      <c r="E4" s="109">
        <v>520</v>
      </c>
      <c r="F4" s="55"/>
      <c r="G4" s="59" t="s">
        <v>58</v>
      </c>
      <c r="H4" s="60">
        <v>9733.59</v>
      </c>
    </row>
    <row r="5" spans="1:8" ht="15.75" thickBot="1" x14ac:dyDescent="0.3">
      <c r="A5" s="50" t="s">
        <v>59</v>
      </c>
      <c r="B5" s="58"/>
      <c r="C5" s="58"/>
      <c r="D5" s="58"/>
      <c r="E5" s="109"/>
      <c r="F5" s="55"/>
      <c r="G5" s="61" t="s">
        <v>60</v>
      </c>
      <c r="H5" s="62">
        <f>SUM(H39+H49)</f>
        <v>2827.27</v>
      </c>
    </row>
    <row r="6" spans="1:8" ht="15.75" thickBot="1" x14ac:dyDescent="0.3">
      <c r="A6" s="50" t="s">
        <v>61</v>
      </c>
      <c r="B6" s="58"/>
      <c r="C6" s="58"/>
      <c r="D6" s="58"/>
      <c r="E6" s="109"/>
      <c r="F6" s="55"/>
      <c r="G6" s="63" t="s">
        <v>62</v>
      </c>
      <c r="H6" s="64">
        <f>SUM(H35)</f>
        <v>2353</v>
      </c>
    </row>
    <row r="7" spans="1:8" x14ac:dyDescent="0.25">
      <c r="A7" s="50" t="s">
        <v>63</v>
      </c>
      <c r="B7" s="58"/>
      <c r="C7" s="58"/>
      <c r="D7" s="58"/>
      <c r="E7" s="109">
        <v>340</v>
      </c>
      <c r="F7" s="55"/>
      <c r="G7" s="65"/>
      <c r="H7" s="60">
        <f>SUM(H4-H5)+H6</f>
        <v>9259.32</v>
      </c>
    </row>
    <row r="8" spans="1:8" x14ac:dyDescent="0.25">
      <c r="A8" s="50" t="s">
        <v>64</v>
      </c>
      <c r="B8" s="58">
        <v>0.1</v>
      </c>
      <c r="C8" s="58"/>
      <c r="D8" s="58"/>
      <c r="E8" s="109">
        <v>5</v>
      </c>
      <c r="F8" s="55"/>
      <c r="G8" s="66"/>
      <c r="H8" s="67"/>
    </row>
    <row r="9" spans="1:8" x14ac:dyDescent="0.25">
      <c r="A9" s="50" t="s">
        <v>65</v>
      </c>
      <c r="B9" s="58"/>
      <c r="C9" s="58"/>
      <c r="D9" s="58"/>
      <c r="E9" s="109"/>
      <c r="F9" s="55"/>
      <c r="G9" s="59" t="s">
        <v>66</v>
      </c>
      <c r="H9" s="60">
        <v>2211.73</v>
      </c>
    </row>
    <row r="10" spans="1:8" x14ac:dyDescent="0.25">
      <c r="A10" s="50" t="s">
        <v>67</v>
      </c>
      <c r="B10" s="58"/>
      <c r="C10" s="58"/>
      <c r="D10" s="58"/>
      <c r="E10" s="109"/>
      <c r="F10" s="55"/>
      <c r="G10" s="59"/>
      <c r="H10" s="60"/>
    </row>
    <row r="11" spans="1:8" x14ac:dyDescent="0.25">
      <c r="A11" s="50" t="s">
        <v>14</v>
      </c>
      <c r="B11" s="58">
        <v>600</v>
      </c>
      <c r="C11" s="58"/>
      <c r="D11" s="58"/>
      <c r="E11" s="109"/>
      <c r="F11" s="55"/>
      <c r="G11" s="59" t="s">
        <v>68</v>
      </c>
      <c r="H11" s="60">
        <v>78441.259999999995</v>
      </c>
    </row>
    <row r="12" spans="1:8" x14ac:dyDescent="0.25">
      <c r="A12" s="50" t="s">
        <v>69</v>
      </c>
      <c r="B12" s="58"/>
      <c r="C12" s="58"/>
      <c r="D12" s="58"/>
      <c r="E12" s="109"/>
      <c r="F12" s="55"/>
      <c r="G12" s="68" t="s">
        <v>70</v>
      </c>
      <c r="H12" s="60"/>
    </row>
    <row r="13" spans="1:8" x14ac:dyDescent="0.25">
      <c r="A13" s="50" t="s">
        <v>71</v>
      </c>
      <c r="B13" s="58"/>
      <c r="C13" s="58"/>
      <c r="D13" s="58"/>
      <c r="E13" s="109"/>
      <c r="F13" s="55"/>
      <c r="G13" s="56"/>
      <c r="H13" s="60"/>
    </row>
    <row r="14" spans="1:8" x14ac:dyDescent="0.25">
      <c r="A14" s="50" t="s">
        <v>72</v>
      </c>
      <c r="B14" s="58">
        <v>567.54</v>
      </c>
      <c r="C14" s="58"/>
      <c r="D14" s="58"/>
      <c r="E14" s="109">
        <v>1500</v>
      </c>
      <c r="F14" s="55"/>
      <c r="G14" s="69" t="s">
        <v>73</v>
      </c>
      <c r="H14" s="70">
        <f>SUM(H7+H9+H11)</f>
        <v>89912.31</v>
      </c>
    </row>
    <row r="15" spans="1:8" x14ac:dyDescent="0.25">
      <c r="A15" s="50" t="s">
        <v>74</v>
      </c>
      <c r="B15" s="58"/>
      <c r="C15" s="58"/>
      <c r="D15" s="58"/>
      <c r="E15" s="109"/>
      <c r="F15" s="55"/>
      <c r="G15" s="71"/>
      <c r="H15" s="71"/>
    </row>
    <row r="16" spans="1:8" x14ac:dyDescent="0.25">
      <c r="A16" s="50" t="s">
        <v>211</v>
      </c>
      <c r="B16" s="58">
        <v>606</v>
      </c>
      <c r="C16" s="58"/>
      <c r="D16" s="58"/>
      <c r="E16" s="109"/>
      <c r="F16" s="55"/>
      <c r="G16" s="72"/>
      <c r="H16" s="72"/>
    </row>
    <row r="17" spans="1:8" x14ac:dyDescent="0.25">
      <c r="A17" s="50" t="s">
        <v>76</v>
      </c>
      <c r="B17" s="58">
        <v>2050</v>
      </c>
      <c r="C17" s="58"/>
      <c r="D17" s="58"/>
      <c r="E17" s="109"/>
      <c r="F17" s="55"/>
      <c r="G17" s="74" t="s">
        <v>80</v>
      </c>
      <c r="H17" s="75">
        <v>90473.74</v>
      </c>
    </row>
    <row r="18" spans="1:8" x14ac:dyDescent="0.25">
      <c r="A18" s="50" t="s">
        <v>77</v>
      </c>
      <c r="B18" s="58"/>
      <c r="C18" s="58"/>
      <c r="D18" s="58"/>
      <c r="E18" s="109"/>
      <c r="F18" s="55"/>
      <c r="G18" s="76"/>
      <c r="H18" s="76"/>
    </row>
    <row r="19" spans="1:8" x14ac:dyDescent="0.25">
      <c r="A19" s="50" t="s">
        <v>78</v>
      </c>
      <c r="B19" s="58"/>
      <c r="C19" s="58"/>
      <c r="D19" s="58"/>
      <c r="E19" s="109">
        <v>720</v>
      </c>
      <c r="F19" s="55"/>
      <c r="G19" s="77" t="s">
        <v>83</v>
      </c>
      <c r="H19" s="77"/>
    </row>
    <row r="20" spans="1:8" x14ac:dyDescent="0.25">
      <c r="A20" s="73" t="s">
        <v>79</v>
      </c>
      <c r="B20" s="98">
        <f>SUM(B3:B19)</f>
        <v>3823.64</v>
      </c>
      <c r="C20" s="58"/>
      <c r="D20" s="58"/>
      <c r="E20" s="110">
        <f>SUM(E4:E19)</f>
        <v>3085</v>
      </c>
      <c r="F20" s="55"/>
      <c r="G20" s="77" t="s">
        <v>85</v>
      </c>
      <c r="H20" s="103">
        <f>SUM(B26)</f>
        <v>20823.64</v>
      </c>
    </row>
    <row r="21" spans="1:8" x14ac:dyDescent="0.25">
      <c r="A21" s="73" t="s">
        <v>81</v>
      </c>
      <c r="B21" s="58"/>
      <c r="C21" s="58"/>
      <c r="D21" s="58"/>
      <c r="E21" s="109"/>
      <c r="F21" s="55"/>
      <c r="G21" s="76" t="s">
        <v>87</v>
      </c>
      <c r="H21" s="78"/>
    </row>
    <row r="22" spans="1:8" x14ac:dyDescent="0.25">
      <c r="A22" s="50" t="s">
        <v>82</v>
      </c>
      <c r="B22" s="58">
        <v>17000</v>
      </c>
      <c r="C22" s="58"/>
      <c r="D22" s="58"/>
      <c r="E22" s="109"/>
      <c r="F22" s="55"/>
      <c r="G22" s="79"/>
      <c r="H22" s="82">
        <f>SUM(H20:H21)</f>
        <v>20823.64</v>
      </c>
    </row>
    <row r="23" spans="1:8" x14ac:dyDescent="0.25">
      <c r="A23" s="50" t="s">
        <v>84</v>
      </c>
      <c r="B23" s="58"/>
      <c r="C23" s="58"/>
      <c r="D23" s="58"/>
      <c r="E23" s="109"/>
      <c r="F23" s="55"/>
      <c r="G23" s="80" t="s">
        <v>89</v>
      </c>
      <c r="H23" s="80"/>
    </row>
    <row r="24" spans="1:8" x14ac:dyDescent="0.25">
      <c r="A24" s="50" t="s">
        <v>86</v>
      </c>
      <c r="B24" s="58"/>
      <c r="C24" s="58"/>
      <c r="D24" s="58"/>
      <c r="E24" s="109"/>
      <c r="F24" s="55"/>
      <c r="G24" s="80" t="s">
        <v>90</v>
      </c>
      <c r="H24" s="81">
        <f>SUM(B110)</f>
        <v>21385.07</v>
      </c>
    </row>
    <row r="25" spans="1:8" x14ac:dyDescent="0.25">
      <c r="A25" s="50" t="s">
        <v>88</v>
      </c>
      <c r="B25" s="58"/>
      <c r="C25" s="58"/>
      <c r="D25" s="58"/>
      <c r="E25" s="109"/>
      <c r="F25" s="55"/>
      <c r="G25" s="76" t="s">
        <v>87</v>
      </c>
      <c r="H25" s="78"/>
    </row>
    <row r="26" spans="1:8" x14ac:dyDescent="0.25">
      <c r="A26" s="73" t="s">
        <v>85</v>
      </c>
      <c r="B26" s="98">
        <f>SUM(B20:B22)</f>
        <v>20823.64</v>
      </c>
      <c r="C26" s="58"/>
      <c r="D26" s="58"/>
      <c r="E26" s="109"/>
      <c r="F26" s="55"/>
      <c r="G26" s="79"/>
      <c r="H26" s="82">
        <f>SUM(H24)-H25</f>
        <v>21385.07</v>
      </c>
    </row>
    <row r="27" spans="1:8" x14ac:dyDescent="0.25">
      <c r="A27" s="50"/>
      <c r="B27" s="58"/>
      <c r="C27" s="58"/>
      <c r="D27" s="58"/>
      <c r="E27" s="109"/>
      <c r="F27" s="55"/>
    </row>
    <row r="28" spans="1:8" x14ac:dyDescent="0.25">
      <c r="A28" s="51" t="s">
        <v>91</v>
      </c>
      <c r="B28" s="58"/>
      <c r="C28" s="58"/>
      <c r="D28" s="58"/>
      <c r="E28" s="109"/>
      <c r="F28" s="55"/>
      <c r="G28" s="86" t="s">
        <v>94</v>
      </c>
      <c r="H28" s="87">
        <f>SUM(H17+H22-H26)</f>
        <v>89912.31</v>
      </c>
    </row>
    <row r="29" spans="1:8" x14ac:dyDescent="0.25">
      <c r="A29" s="49" t="s">
        <v>92</v>
      </c>
      <c r="B29" s="99"/>
      <c r="C29" s="100"/>
      <c r="D29" s="101"/>
      <c r="E29" s="108"/>
      <c r="F29" s="55"/>
      <c r="H29" s="88" t="s">
        <v>96</v>
      </c>
    </row>
    <row r="30" spans="1:8" x14ac:dyDescent="0.25">
      <c r="A30" s="50" t="s">
        <v>93</v>
      </c>
      <c r="B30" s="83">
        <v>129.54</v>
      </c>
      <c r="C30" s="84">
        <v>129.54</v>
      </c>
      <c r="D30" s="85"/>
      <c r="E30" s="109">
        <v>750</v>
      </c>
      <c r="F30" s="55"/>
    </row>
    <row r="31" spans="1:8" x14ac:dyDescent="0.25">
      <c r="A31" s="50" t="s">
        <v>95</v>
      </c>
      <c r="B31" s="83">
        <v>4940.2</v>
      </c>
      <c r="C31" s="84">
        <v>4940.2</v>
      </c>
      <c r="D31" s="85"/>
      <c r="E31" s="109">
        <v>12600</v>
      </c>
      <c r="F31" s="55"/>
    </row>
    <row r="32" spans="1:8" x14ac:dyDescent="0.25">
      <c r="A32" s="50" t="s">
        <v>97</v>
      </c>
      <c r="B32" s="83">
        <v>100</v>
      </c>
      <c r="C32" s="84">
        <v>100</v>
      </c>
      <c r="D32" s="85"/>
      <c r="E32" s="109">
        <v>240</v>
      </c>
      <c r="F32" s="55"/>
      <c r="G32" s="89" t="s">
        <v>225</v>
      </c>
    </row>
    <row r="33" spans="1:8" x14ac:dyDescent="0.25">
      <c r="A33" s="50" t="s">
        <v>98</v>
      </c>
      <c r="B33" s="83">
        <v>58.8</v>
      </c>
      <c r="C33" s="84">
        <v>49</v>
      </c>
      <c r="D33" s="85">
        <v>9.8000000000000007</v>
      </c>
      <c r="E33" s="109">
        <v>150</v>
      </c>
      <c r="F33" s="55"/>
      <c r="H33" s="90">
        <v>2050</v>
      </c>
    </row>
    <row r="34" spans="1:8" x14ac:dyDescent="0.25">
      <c r="A34" s="50"/>
      <c r="B34" s="83"/>
      <c r="C34" s="84"/>
      <c r="D34" s="85"/>
      <c r="E34" s="109"/>
      <c r="F34" s="55"/>
      <c r="H34" s="90">
        <v>303</v>
      </c>
    </row>
    <row r="35" spans="1:8" x14ac:dyDescent="0.25">
      <c r="A35" s="49" t="s">
        <v>99</v>
      </c>
      <c r="B35" s="83"/>
      <c r="C35" s="84"/>
      <c r="D35" s="85"/>
      <c r="E35" s="109"/>
      <c r="F35" s="55"/>
      <c r="H35" s="92">
        <f>SUM(H33:H34)</f>
        <v>2353</v>
      </c>
    </row>
    <row r="36" spans="1:8" x14ac:dyDescent="0.25">
      <c r="A36" s="50" t="s">
        <v>101</v>
      </c>
      <c r="B36" s="83"/>
      <c r="C36" s="84"/>
      <c r="D36" s="85"/>
      <c r="E36" s="109">
        <v>450</v>
      </c>
      <c r="F36" s="55"/>
    </row>
    <row r="37" spans="1:8" x14ac:dyDescent="0.25">
      <c r="A37" s="50" t="s">
        <v>102</v>
      </c>
      <c r="B37" s="83">
        <v>260.83999999999997</v>
      </c>
      <c r="C37" s="84">
        <v>220.86</v>
      </c>
      <c r="D37" s="85">
        <v>39.979999999999997</v>
      </c>
      <c r="E37" s="109">
        <v>300</v>
      </c>
      <c r="F37" s="55"/>
      <c r="G37" s="89" t="s">
        <v>153</v>
      </c>
      <c r="H37" s="89"/>
    </row>
    <row r="38" spans="1:8" x14ac:dyDescent="0.25">
      <c r="A38" s="50"/>
      <c r="B38" s="83"/>
      <c r="C38" s="84"/>
      <c r="D38" s="85"/>
      <c r="E38" s="109"/>
      <c r="F38" s="55"/>
      <c r="G38" s="89">
        <v>1997</v>
      </c>
      <c r="H38" s="91">
        <v>487.2</v>
      </c>
    </row>
    <row r="39" spans="1:8" x14ac:dyDescent="0.25">
      <c r="A39" s="49" t="s">
        <v>103</v>
      </c>
      <c r="B39" s="83"/>
      <c r="C39" s="84"/>
      <c r="D39" s="85"/>
      <c r="E39" s="109"/>
      <c r="F39" s="55"/>
      <c r="G39" s="123"/>
      <c r="H39" s="135">
        <f>SUM(H38)</f>
        <v>487.2</v>
      </c>
    </row>
    <row r="40" spans="1:8" x14ac:dyDescent="0.25">
      <c r="A40" s="50" t="s">
        <v>104</v>
      </c>
      <c r="B40" s="83">
        <v>150</v>
      </c>
      <c r="C40" s="84">
        <v>150</v>
      </c>
      <c r="D40" s="85"/>
      <c r="E40" s="109">
        <v>150</v>
      </c>
      <c r="F40" s="55"/>
      <c r="G40" s="89"/>
      <c r="H40" s="122"/>
    </row>
    <row r="41" spans="1:8" x14ac:dyDescent="0.25">
      <c r="A41" s="50" t="s">
        <v>105</v>
      </c>
      <c r="B41" s="83"/>
      <c r="C41" s="84"/>
      <c r="D41" s="85"/>
      <c r="E41" s="109">
        <v>260</v>
      </c>
      <c r="F41" s="55"/>
      <c r="G41" s="89" t="s">
        <v>100</v>
      </c>
    </row>
    <row r="42" spans="1:8" x14ac:dyDescent="0.25">
      <c r="A42" s="50"/>
      <c r="B42" s="83"/>
      <c r="C42" s="84"/>
      <c r="D42" s="85"/>
      <c r="E42" s="109"/>
      <c r="F42" s="55"/>
      <c r="G42" s="89">
        <v>1998</v>
      </c>
      <c r="H42" s="90">
        <v>38.93</v>
      </c>
    </row>
    <row r="43" spans="1:8" x14ac:dyDescent="0.25">
      <c r="A43" s="49" t="s">
        <v>106</v>
      </c>
      <c r="B43" s="83"/>
      <c r="C43" s="84"/>
      <c r="D43" s="85"/>
      <c r="E43" s="109"/>
      <c r="F43" s="55"/>
      <c r="G43" s="89">
        <v>1999</v>
      </c>
      <c r="H43" s="133">
        <v>17.28</v>
      </c>
    </row>
    <row r="44" spans="1:8" x14ac:dyDescent="0.25">
      <c r="A44" s="50" t="s">
        <v>107</v>
      </c>
      <c r="B44" s="83">
        <v>291.45</v>
      </c>
      <c r="C44" s="84">
        <v>291.45</v>
      </c>
      <c r="D44" s="85"/>
      <c r="E44" s="109">
        <v>1200</v>
      </c>
      <c r="F44" s="55"/>
      <c r="G44" s="89">
        <v>2000</v>
      </c>
      <c r="H44" s="90">
        <v>16.579999999999998</v>
      </c>
    </row>
    <row r="45" spans="1:8" x14ac:dyDescent="0.25">
      <c r="A45" s="50" t="s">
        <v>108</v>
      </c>
      <c r="B45" s="83">
        <v>381.63</v>
      </c>
      <c r="C45" s="84">
        <v>381.63</v>
      </c>
      <c r="D45" s="85"/>
      <c r="E45" s="109">
        <v>420</v>
      </c>
      <c r="F45" s="55"/>
      <c r="G45" s="89">
        <v>2001</v>
      </c>
      <c r="H45" s="90">
        <v>464.7</v>
      </c>
    </row>
    <row r="46" spans="1:8" x14ac:dyDescent="0.25">
      <c r="A46" s="50" t="s">
        <v>109</v>
      </c>
      <c r="B46" s="83"/>
      <c r="C46" s="84"/>
      <c r="D46" s="85"/>
      <c r="E46" s="109">
        <v>500</v>
      </c>
      <c r="F46" s="55"/>
      <c r="G46" s="89">
        <v>2002</v>
      </c>
      <c r="H46" s="90">
        <v>1038.19</v>
      </c>
    </row>
    <row r="47" spans="1:8" x14ac:dyDescent="0.25">
      <c r="A47" s="50" t="s">
        <v>110</v>
      </c>
      <c r="B47" s="83"/>
      <c r="C47" s="84"/>
      <c r="D47" s="85"/>
      <c r="E47" s="109">
        <v>150</v>
      </c>
      <c r="F47" s="55"/>
      <c r="G47" s="89">
        <v>2003</v>
      </c>
      <c r="H47" s="90">
        <v>750</v>
      </c>
    </row>
    <row r="48" spans="1:8" x14ac:dyDescent="0.25">
      <c r="A48" s="50" t="s">
        <v>111</v>
      </c>
      <c r="B48" s="83"/>
      <c r="C48" s="84"/>
      <c r="D48" s="85"/>
      <c r="E48" s="109"/>
      <c r="F48" s="55"/>
      <c r="G48" s="89">
        <v>2004</v>
      </c>
      <c r="H48" s="136">
        <v>14.39</v>
      </c>
    </row>
    <row r="49" spans="1:8" x14ac:dyDescent="0.25">
      <c r="A49" s="50" t="s">
        <v>112</v>
      </c>
      <c r="B49" s="83"/>
      <c r="C49" s="84"/>
      <c r="D49" s="85"/>
      <c r="E49" s="109">
        <v>140</v>
      </c>
      <c r="F49" s="55"/>
      <c r="H49" s="92">
        <f>SUM(H42:H48)</f>
        <v>2340.0700000000002</v>
      </c>
    </row>
    <row r="50" spans="1:8" x14ac:dyDescent="0.25">
      <c r="A50" s="50" t="s">
        <v>113</v>
      </c>
      <c r="B50" s="83"/>
      <c r="C50" s="84"/>
      <c r="D50" s="85"/>
      <c r="E50" s="109"/>
      <c r="F50" s="55"/>
    </row>
    <row r="51" spans="1:8" x14ac:dyDescent="0.25">
      <c r="E51" s="107"/>
      <c r="F51" s="55"/>
      <c r="H51" s="134"/>
    </row>
    <row r="52" spans="1:8" x14ac:dyDescent="0.25">
      <c r="A52" s="49" t="s">
        <v>114</v>
      </c>
      <c r="B52" s="83"/>
      <c r="C52" s="84"/>
      <c r="D52" s="85"/>
      <c r="E52" s="109"/>
      <c r="F52" s="55"/>
    </row>
    <row r="53" spans="1:8" x14ac:dyDescent="0.25">
      <c r="A53" s="50" t="s">
        <v>152</v>
      </c>
      <c r="B53" s="83">
        <v>479.95</v>
      </c>
      <c r="C53" s="84">
        <v>425.01</v>
      </c>
      <c r="D53" s="85">
        <v>54.94</v>
      </c>
      <c r="E53" s="109">
        <v>450</v>
      </c>
      <c r="F53" s="55"/>
    </row>
    <row r="54" spans="1:8" x14ac:dyDescent="0.25">
      <c r="A54" s="50" t="s">
        <v>115</v>
      </c>
      <c r="B54" s="83"/>
      <c r="C54" s="84"/>
      <c r="D54" s="85"/>
      <c r="E54" s="109">
        <v>7</v>
      </c>
      <c r="F54" s="55"/>
      <c r="G54" s="89"/>
    </row>
    <row r="55" spans="1:8" x14ac:dyDescent="0.25">
      <c r="A55" s="50" t="s">
        <v>116</v>
      </c>
      <c r="B55" s="83"/>
      <c r="C55" s="84"/>
      <c r="D55" s="85"/>
      <c r="E55" s="109">
        <v>150</v>
      </c>
      <c r="F55" s="55"/>
      <c r="H55" s="90"/>
    </row>
    <row r="56" spans="1:8" x14ac:dyDescent="0.25">
      <c r="A56" s="50" t="s">
        <v>117</v>
      </c>
      <c r="B56" s="83">
        <v>40</v>
      </c>
      <c r="C56" s="84">
        <v>40</v>
      </c>
      <c r="D56" s="85"/>
      <c r="E56" s="109">
        <v>50</v>
      </c>
      <c r="F56" s="55"/>
      <c r="H56" s="133"/>
    </row>
    <row r="57" spans="1:8" x14ac:dyDescent="0.25">
      <c r="A57" s="50"/>
      <c r="B57" s="83"/>
      <c r="C57" s="84"/>
      <c r="D57" s="85"/>
      <c r="E57" s="109"/>
      <c r="F57" s="55"/>
      <c r="H57" s="90"/>
    </row>
    <row r="58" spans="1:8" x14ac:dyDescent="0.25">
      <c r="A58" s="49" t="s">
        <v>118</v>
      </c>
      <c r="B58" s="83"/>
      <c r="C58" s="84"/>
      <c r="D58" s="85"/>
      <c r="F58" s="55"/>
      <c r="H58" s="90"/>
    </row>
    <row r="59" spans="1:8" x14ac:dyDescent="0.25">
      <c r="A59" s="50" t="s">
        <v>119</v>
      </c>
      <c r="B59" s="83">
        <v>127.74</v>
      </c>
      <c r="C59" s="84">
        <v>127.74</v>
      </c>
      <c r="D59" s="85"/>
      <c r="E59" s="109">
        <v>120</v>
      </c>
      <c r="F59" s="55"/>
      <c r="H59" s="90"/>
    </row>
    <row r="60" spans="1:8" x14ac:dyDescent="0.25">
      <c r="A60" s="50" t="s">
        <v>120</v>
      </c>
      <c r="B60" s="83"/>
      <c r="C60" s="84"/>
      <c r="D60" s="85"/>
      <c r="E60" s="109">
        <v>3300</v>
      </c>
      <c r="F60" s="55"/>
      <c r="H60" s="90"/>
    </row>
    <row r="61" spans="1:8" x14ac:dyDescent="0.25">
      <c r="A61" s="50" t="s">
        <v>154</v>
      </c>
      <c r="B61" s="93">
        <v>9.65</v>
      </c>
      <c r="C61" s="93">
        <v>9.65</v>
      </c>
      <c r="D61" s="102"/>
      <c r="E61" s="109">
        <v>100</v>
      </c>
      <c r="F61" s="55"/>
      <c r="H61" s="136"/>
    </row>
    <row r="62" spans="1:8" x14ac:dyDescent="0.25">
      <c r="A62" s="50"/>
      <c r="B62" s="83"/>
      <c r="C62" s="84"/>
      <c r="D62" s="85"/>
      <c r="E62" s="109"/>
      <c r="F62" s="55"/>
    </row>
    <row r="63" spans="1:8" x14ac:dyDescent="0.25">
      <c r="A63" s="49" t="s">
        <v>121</v>
      </c>
      <c r="B63" s="83"/>
      <c r="C63" s="84"/>
      <c r="D63" s="85"/>
      <c r="E63" s="109"/>
      <c r="F63" s="55"/>
    </row>
    <row r="64" spans="1:8" x14ac:dyDescent="0.25">
      <c r="A64" s="50" t="s">
        <v>122</v>
      </c>
      <c r="B64" s="83">
        <v>300</v>
      </c>
      <c r="C64" s="84">
        <v>300</v>
      </c>
      <c r="D64" s="85"/>
      <c r="E64" s="108">
        <v>350</v>
      </c>
      <c r="F64" s="55"/>
      <c r="G64" s="94"/>
      <c r="H64" s="95"/>
    </row>
    <row r="65" spans="1:8" x14ac:dyDescent="0.25">
      <c r="A65" s="50" t="s">
        <v>123</v>
      </c>
      <c r="B65" s="83">
        <v>150</v>
      </c>
      <c r="C65" s="84">
        <v>150</v>
      </c>
      <c r="D65" s="85"/>
      <c r="E65" s="108">
        <v>175</v>
      </c>
      <c r="F65" s="55"/>
      <c r="G65" s="94"/>
      <c r="H65" s="95"/>
    </row>
    <row r="66" spans="1:8" x14ac:dyDescent="0.25">
      <c r="A66" s="50" t="s">
        <v>124</v>
      </c>
      <c r="B66" s="83">
        <v>151.19999999999999</v>
      </c>
      <c r="C66" s="84">
        <v>126</v>
      </c>
      <c r="D66" s="85">
        <v>25.2</v>
      </c>
      <c r="E66" s="108">
        <v>180</v>
      </c>
      <c r="F66" s="55"/>
    </row>
    <row r="67" spans="1:8" x14ac:dyDescent="0.25">
      <c r="A67" s="50" t="s">
        <v>127</v>
      </c>
      <c r="B67" s="83">
        <v>86.34</v>
      </c>
      <c r="C67" s="84">
        <v>71.94</v>
      </c>
      <c r="D67" s="85">
        <v>14.4</v>
      </c>
      <c r="E67" s="108">
        <v>175</v>
      </c>
      <c r="F67" s="55"/>
    </row>
    <row r="68" spans="1:8" x14ac:dyDescent="0.25">
      <c r="A68" s="50" t="s">
        <v>125</v>
      </c>
      <c r="B68" s="83">
        <v>250</v>
      </c>
      <c r="C68" s="84">
        <v>250</v>
      </c>
      <c r="D68" s="85"/>
      <c r="E68" s="108">
        <v>500</v>
      </c>
      <c r="F68" s="55"/>
    </row>
    <row r="69" spans="1:8" x14ac:dyDescent="0.25">
      <c r="A69" s="50" t="s">
        <v>170</v>
      </c>
      <c r="B69" s="83">
        <v>1032</v>
      </c>
      <c r="C69" s="84">
        <v>860</v>
      </c>
      <c r="D69" s="85">
        <v>172</v>
      </c>
      <c r="E69" s="108"/>
      <c r="F69" s="55"/>
    </row>
    <row r="70" spans="1:8" x14ac:dyDescent="0.25">
      <c r="A70" s="50" t="s">
        <v>126</v>
      </c>
      <c r="B70" s="83">
        <v>60</v>
      </c>
      <c r="C70" s="84">
        <v>60</v>
      </c>
      <c r="D70" s="85"/>
      <c r="E70" s="108">
        <v>150</v>
      </c>
      <c r="F70" s="55"/>
    </row>
    <row r="71" spans="1:8" x14ac:dyDescent="0.25">
      <c r="E71" s="108"/>
      <c r="F71" s="55"/>
    </row>
    <row r="72" spans="1:8" x14ac:dyDescent="0.25">
      <c r="A72" s="49" t="s">
        <v>128</v>
      </c>
      <c r="B72" s="83"/>
      <c r="C72" s="84"/>
      <c r="D72" s="85"/>
      <c r="E72" s="109"/>
      <c r="F72" s="55"/>
    </row>
    <row r="73" spans="1:8" x14ac:dyDescent="0.25">
      <c r="A73" s="50" t="s">
        <v>129</v>
      </c>
      <c r="B73" s="83">
        <v>487.2</v>
      </c>
      <c r="C73" s="84">
        <v>406</v>
      </c>
      <c r="D73" s="85">
        <v>81.2</v>
      </c>
      <c r="E73" s="109">
        <v>500</v>
      </c>
      <c r="F73" s="55"/>
      <c r="G73" s="94"/>
      <c r="H73" s="95"/>
    </row>
    <row r="74" spans="1:8" x14ac:dyDescent="0.25">
      <c r="A74" s="50" t="s">
        <v>130</v>
      </c>
      <c r="B74" s="83"/>
      <c r="C74" s="84"/>
      <c r="D74" s="85"/>
      <c r="E74" s="109">
        <v>350</v>
      </c>
      <c r="F74" s="55"/>
      <c r="G74" s="94"/>
      <c r="H74" s="95"/>
    </row>
    <row r="75" spans="1:8" x14ac:dyDescent="0.25">
      <c r="A75" s="50" t="s">
        <v>131</v>
      </c>
      <c r="B75" s="83">
        <v>3375</v>
      </c>
      <c r="C75" s="84">
        <v>3375</v>
      </c>
      <c r="D75" s="85"/>
      <c r="E75" s="109">
        <v>4500</v>
      </c>
      <c r="F75" s="55"/>
      <c r="G75" s="94"/>
      <c r="H75" s="95"/>
    </row>
    <row r="76" spans="1:8" x14ac:dyDescent="0.25">
      <c r="A76" s="50" t="s">
        <v>155</v>
      </c>
      <c r="B76" s="83"/>
      <c r="C76" s="84"/>
      <c r="D76" s="85"/>
      <c r="E76" s="109">
        <v>100</v>
      </c>
      <c r="F76" s="55"/>
      <c r="G76" s="94"/>
      <c r="H76" s="95"/>
    </row>
    <row r="77" spans="1:8" x14ac:dyDescent="0.25">
      <c r="A77" s="50" t="s">
        <v>132</v>
      </c>
      <c r="B77" s="83">
        <v>135.25</v>
      </c>
      <c r="C77" s="84">
        <v>135.25</v>
      </c>
      <c r="D77" s="85"/>
      <c r="E77" s="109">
        <v>300</v>
      </c>
      <c r="F77" s="55"/>
      <c r="G77" s="94"/>
      <c r="H77" s="95"/>
    </row>
    <row r="78" spans="1:8" x14ac:dyDescent="0.25">
      <c r="A78" s="50" t="s">
        <v>133</v>
      </c>
      <c r="B78" s="83"/>
      <c r="C78" s="84"/>
      <c r="D78" s="85"/>
      <c r="E78" s="109">
        <v>500</v>
      </c>
      <c r="F78" s="55"/>
      <c r="G78" s="94"/>
      <c r="H78" s="95"/>
    </row>
    <row r="79" spans="1:8" x14ac:dyDescent="0.25">
      <c r="A79" s="50" t="s">
        <v>134</v>
      </c>
      <c r="B79" s="83"/>
      <c r="C79" s="84"/>
      <c r="D79" s="85"/>
      <c r="E79" s="109">
        <v>500</v>
      </c>
      <c r="F79" s="55"/>
      <c r="G79" s="94"/>
      <c r="H79" s="95"/>
    </row>
    <row r="80" spans="1:8" x14ac:dyDescent="0.25">
      <c r="A80" s="50" t="s">
        <v>135</v>
      </c>
      <c r="B80" s="83">
        <v>36</v>
      </c>
      <c r="C80" s="84">
        <v>36</v>
      </c>
      <c r="D80" s="85"/>
      <c r="E80" s="109">
        <v>500</v>
      </c>
      <c r="F80" s="55"/>
      <c r="G80" s="94"/>
      <c r="H80" s="95"/>
    </row>
    <row r="81" spans="1:8" x14ac:dyDescent="0.25">
      <c r="A81" s="50" t="s">
        <v>136</v>
      </c>
      <c r="B81" s="83"/>
      <c r="C81" s="84"/>
      <c r="D81" s="85"/>
      <c r="E81" s="109">
        <v>100</v>
      </c>
      <c r="F81" s="55"/>
      <c r="G81" s="94"/>
      <c r="H81" s="95"/>
    </row>
    <row r="82" spans="1:8" x14ac:dyDescent="0.25">
      <c r="A82" s="50"/>
      <c r="B82" s="83"/>
      <c r="C82" s="84"/>
      <c r="D82" s="85"/>
      <c r="E82" s="108"/>
      <c r="F82" s="55"/>
      <c r="G82" s="94"/>
      <c r="H82" s="95"/>
    </row>
    <row r="83" spans="1:8" x14ac:dyDescent="0.25">
      <c r="A83" s="49" t="s">
        <v>137</v>
      </c>
      <c r="B83" s="83"/>
      <c r="C83" s="84"/>
      <c r="D83" s="85"/>
      <c r="E83" s="109"/>
      <c r="F83" s="55"/>
      <c r="G83" s="94"/>
      <c r="H83" s="95"/>
    </row>
    <row r="84" spans="1:8" x14ac:dyDescent="0.25">
      <c r="A84" s="50" t="s">
        <v>138</v>
      </c>
      <c r="B84" s="83"/>
      <c r="C84" s="84"/>
      <c r="D84" s="85"/>
      <c r="E84" s="109">
        <v>300</v>
      </c>
      <c r="F84" s="55"/>
      <c r="G84" s="94"/>
      <c r="H84" s="95"/>
    </row>
    <row r="85" spans="1:8" x14ac:dyDescent="0.25">
      <c r="A85" s="50"/>
      <c r="B85" s="83"/>
      <c r="C85" s="84"/>
      <c r="D85" s="85"/>
      <c r="E85" s="109"/>
      <c r="F85" s="55"/>
      <c r="G85" s="94"/>
      <c r="H85" s="95"/>
    </row>
    <row r="86" spans="1:8" x14ac:dyDescent="0.25">
      <c r="A86" s="49" t="s">
        <v>139</v>
      </c>
      <c r="B86" s="83"/>
      <c r="C86" s="84"/>
      <c r="D86" s="85"/>
      <c r="E86" s="109"/>
      <c r="F86" s="55"/>
      <c r="G86" s="94"/>
      <c r="H86" s="95"/>
    </row>
    <row r="87" spans="1:8" x14ac:dyDescent="0.25">
      <c r="A87" s="50" t="s">
        <v>156</v>
      </c>
      <c r="B87" s="83"/>
      <c r="C87" s="84"/>
      <c r="D87" s="85"/>
      <c r="E87" s="109">
        <v>500</v>
      </c>
      <c r="F87" s="55"/>
      <c r="G87" s="94"/>
      <c r="H87" s="95"/>
    </row>
    <row r="88" spans="1:8" x14ac:dyDescent="0.25">
      <c r="A88" s="50" t="s">
        <v>182</v>
      </c>
      <c r="B88" s="83">
        <v>88.1</v>
      </c>
      <c r="C88" s="84">
        <v>88.1</v>
      </c>
      <c r="D88" s="85"/>
      <c r="E88" s="109"/>
      <c r="F88" s="55"/>
      <c r="G88" s="94"/>
      <c r="H88" s="95"/>
    </row>
    <row r="89" spans="1:8" x14ac:dyDescent="0.25">
      <c r="A89" s="50" t="s">
        <v>140</v>
      </c>
      <c r="B89" s="83"/>
      <c r="C89" s="84"/>
      <c r="D89" s="85"/>
      <c r="E89" s="109"/>
      <c r="F89" s="55"/>
      <c r="G89" s="94"/>
      <c r="H89" s="95"/>
    </row>
    <row r="90" spans="1:8" x14ac:dyDescent="0.25">
      <c r="A90" s="50" t="s">
        <v>157</v>
      </c>
      <c r="B90" s="83"/>
      <c r="C90" s="84"/>
      <c r="D90" s="85"/>
      <c r="E90" s="109">
        <v>100</v>
      </c>
      <c r="F90" s="55"/>
      <c r="G90" s="94"/>
      <c r="H90" s="95"/>
    </row>
    <row r="91" spans="1:8" x14ac:dyDescent="0.25">
      <c r="A91" s="50" t="s">
        <v>169</v>
      </c>
      <c r="B91" s="83">
        <v>4500</v>
      </c>
      <c r="C91" s="84">
        <v>4500</v>
      </c>
      <c r="D91" s="85"/>
      <c r="E91" s="109"/>
      <c r="F91" s="55"/>
      <c r="G91" s="94"/>
      <c r="H91" s="95"/>
    </row>
    <row r="92" spans="1:8" x14ac:dyDescent="0.25">
      <c r="A92" s="50" t="s">
        <v>201</v>
      </c>
      <c r="B92" s="83">
        <v>1376.98</v>
      </c>
      <c r="C92" s="84">
        <v>1299.53</v>
      </c>
      <c r="D92" s="85">
        <v>77.45</v>
      </c>
      <c r="E92" s="109"/>
      <c r="F92" s="55"/>
      <c r="G92" s="94"/>
      <c r="H92" s="95"/>
    </row>
    <row r="93" spans="1:8" x14ac:dyDescent="0.25">
      <c r="A93" s="50" t="s">
        <v>141</v>
      </c>
      <c r="B93" s="83"/>
      <c r="C93" s="84"/>
      <c r="D93" s="85"/>
      <c r="E93" s="109">
        <v>150</v>
      </c>
      <c r="F93" s="55"/>
      <c r="G93" s="94"/>
    </row>
    <row r="94" spans="1:8" x14ac:dyDescent="0.25">
      <c r="A94" s="50" t="s">
        <v>14</v>
      </c>
      <c r="B94" s="83"/>
      <c r="C94" s="84"/>
      <c r="D94" s="85"/>
      <c r="E94" s="109"/>
      <c r="F94" s="55"/>
      <c r="G94" s="94"/>
    </row>
    <row r="95" spans="1:8" x14ac:dyDescent="0.25">
      <c r="A95" s="50" t="s">
        <v>158</v>
      </c>
      <c r="B95" s="83"/>
      <c r="C95" s="84"/>
      <c r="D95" s="85"/>
      <c r="E95" s="109">
        <v>550</v>
      </c>
      <c r="F95" s="55"/>
      <c r="G95" s="94"/>
    </row>
    <row r="96" spans="1:8" x14ac:dyDescent="0.25">
      <c r="A96" s="50" t="s">
        <v>159</v>
      </c>
      <c r="B96" s="83"/>
      <c r="C96" s="84"/>
      <c r="D96" s="85"/>
      <c r="E96" s="109">
        <v>50</v>
      </c>
      <c r="F96" s="55"/>
      <c r="G96" s="94"/>
    </row>
    <row r="97" spans="1:8" x14ac:dyDescent="0.25">
      <c r="A97" s="50" t="s">
        <v>160</v>
      </c>
      <c r="B97" s="83"/>
      <c r="C97" s="84"/>
      <c r="D97" s="85"/>
      <c r="E97" s="109">
        <v>150</v>
      </c>
      <c r="F97" s="55"/>
      <c r="G97" s="94"/>
    </row>
    <row r="98" spans="1:8" x14ac:dyDescent="0.25">
      <c r="A98" s="50" t="s">
        <v>142</v>
      </c>
      <c r="B98" s="83"/>
      <c r="C98" s="84"/>
      <c r="D98" s="85"/>
      <c r="E98" s="109">
        <v>1000</v>
      </c>
      <c r="F98" s="55"/>
      <c r="G98" s="94"/>
    </row>
    <row r="99" spans="1:8" x14ac:dyDescent="0.25">
      <c r="A99" s="50" t="s">
        <v>183</v>
      </c>
      <c r="B99" s="83">
        <v>2050</v>
      </c>
      <c r="C99" s="84">
        <v>2050</v>
      </c>
      <c r="D99" s="85"/>
      <c r="E99" s="109"/>
      <c r="F99" s="55"/>
      <c r="G99" s="94"/>
    </row>
    <row r="100" spans="1:8" x14ac:dyDescent="0.25">
      <c r="A100" s="50" t="s">
        <v>143</v>
      </c>
      <c r="B100" s="83"/>
      <c r="C100" s="84"/>
      <c r="D100" s="85"/>
      <c r="E100" s="109">
        <v>250</v>
      </c>
      <c r="F100" s="55"/>
      <c r="G100" s="94"/>
    </row>
    <row r="101" spans="1:8" x14ac:dyDescent="0.25">
      <c r="A101" s="50" t="s">
        <v>144</v>
      </c>
      <c r="B101" s="83"/>
      <c r="C101" s="84"/>
      <c r="D101" s="85"/>
      <c r="E101" s="108">
        <v>100</v>
      </c>
      <c r="F101" s="55"/>
      <c r="G101" s="94"/>
    </row>
    <row r="102" spans="1:8" x14ac:dyDescent="0.25">
      <c r="A102" s="50" t="s">
        <v>145</v>
      </c>
      <c r="B102" s="83"/>
      <c r="C102" s="84"/>
      <c r="D102" s="85"/>
      <c r="E102" s="108">
        <v>100</v>
      </c>
      <c r="F102" s="55"/>
      <c r="G102" s="94"/>
    </row>
    <row r="103" spans="1:8" x14ac:dyDescent="0.25">
      <c r="A103" s="50" t="s">
        <v>146</v>
      </c>
      <c r="B103" s="102">
        <v>337.2</v>
      </c>
      <c r="C103" s="83">
        <v>337.2</v>
      </c>
      <c r="D103" s="85"/>
      <c r="E103" s="108"/>
      <c r="F103" s="55"/>
      <c r="G103" s="94"/>
    </row>
    <row r="104" spans="1:8" x14ac:dyDescent="0.25">
      <c r="A104" s="50"/>
      <c r="B104" s="102"/>
      <c r="C104" s="83"/>
      <c r="D104" s="85"/>
      <c r="E104" s="108"/>
      <c r="F104" s="55"/>
      <c r="G104" s="94"/>
    </row>
    <row r="105" spans="1:8" x14ac:dyDescent="0.25">
      <c r="A105" s="50"/>
      <c r="B105" s="83"/>
      <c r="C105" s="84"/>
      <c r="D105" s="85"/>
      <c r="E105" s="108"/>
      <c r="F105" s="55"/>
      <c r="G105" s="94"/>
    </row>
    <row r="106" spans="1:8" x14ac:dyDescent="0.25">
      <c r="A106" s="49" t="s">
        <v>147</v>
      </c>
      <c r="B106" s="83"/>
      <c r="C106" s="84"/>
      <c r="D106" s="85"/>
      <c r="E106" s="109"/>
      <c r="F106" s="55"/>
      <c r="G106" s="94"/>
    </row>
    <row r="107" spans="1:8" x14ac:dyDescent="0.25">
      <c r="A107" s="50" t="s">
        <v>148</v>
      </c>
      <c r="B107" s="83"/>
      <c r="C107" s="84"/>
      <c r="D107" s="85"/>
      <c r="E107" s="109"/>
      <c r="F107" s="55"/>
      <c r="G107" s="94"/>
    </row>
    <row r="108" spans="1:8" x14ac:dyDescent="0.25">
      <c r="A108" s="50" t="s">
        <v>149</v>
      </c>
      <c r="B108" s="83"/>
      <c r="C108" s="84"/>
      <c r="D108" s="85"/>
      <c r="E108" s="109"/>
      <c r="F108" s="55"/>
      <c r="G108" s="94"/>
      <c r="H108" s="107"/>
    </row>
    <row r="109" spans="1:8" x14ac:dyDescent="0.25">
      <c r="A109" s="50"/>
      <c r="B109" s="83"/>
      <c r="C109" s="84"/>
      <c r="D109" s="85"/>
      <c r="E109" s="109"/>
      <c r="F109" s="55"/>
      <c r="G109" s="94"/>
    </row>
    <row r="110" spans="1:8" x14ac:dyDescent="0.25">
      <c r="A110" s="50" t="s">
        <v>150</v>
      </c>
      <c r="B110" s="106">
        <f>SUM(B30:B108)</f>
        <v>21385.07</v>
      </c>
      <c r="C110" s="106">
        <f>SUM(C30:C108)</f>
        <v>20910.099999999999</v>
      </c>
      <c r="D110" s="106">
        <f>SUM(D30:D108)</f>
        <v>474.96999999999997</v>
      </c>
      <c r="E110" s="110">
        <f>SUM(E30:E108)</f>
        <v>33617</v>
      </c>
      <c r="F110" s="55"/>
      <c r="G110" s="94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April 2021</vt:lpstr>
      <vt:lpstr>May 2021</vt:lpstr>
      <vt:lpstr>Reconcil end May</vt:lpstr>
      <vt:lpstr>June 2021</vt:lpstr>
      <vt:lpstr>Reconcil end June</vt:lpstr>
      <vt:lpstr>July 2021</vt:lpstr>
      <vt:lpstr>Reconcil end July</vt:lpstr>
      <vt:lpstr>August 2021</vt:lpstr>
      <vt:lpstr>Reconcil end August</vt:lpstr>
      <vt:lpstr>Sept 2021</vt:lpstr>
      <vt:lpstr>Reconcil end Sept</vt:lpstr>
      <vt:lpstr>October 2021</vt:lpstr>
      <vt:lpstr>Reconcil end Oct</vt:lpstr>
      <vt:lpstr>November 2021</vt:lpstr>
      <vt:lpstr>Reconcil end Nov</vt:lpstr>
      <vt:lpstr>Dec 2021</vt:lpstr>
      <vt:lpstr>Reconcil 14th Dec</vt:lpstr>
      <vt:lpstr>Reconcil end Dec</vt:lpstr>
      <vt:lpstr>Jan 2022</vt:lpstr>
      <vt:lpstr>Reconcil 26th Jan 2022</vt:lpstr>
      <vt:lpstr>Feb 2022</vt:lpstr>
      <vt:lpstr>Reconcil 28th Feb 2022</vt:lpstr>
      <vt:lpstr>March 2022</vt:lpstr>
      <vt:lpstr>Reconcil 28th March 2022</vt:lpstr>
      <vt:lpstr>Reconciliation end  March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2022-05-23T16:34:50Z</cp:lastPrinted>
  <dcterms:created xsi:type="dcterms:W3CDTF">2021-04-22T13:27:25Z</dcterms:created>
  <dcterms:modified xsi:type="dcterms:W3CDTF">2022-05-23T17:29:09Z</dcterms:modified>
</cp:coreProperties>
</file>