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Audit\Audit 2018 2019\"/>
    </mc:Choice>
  </mc:AlternateContent>
  <xr:revisionPtr revIDLastSave="0" documentId="8_{E0920197-0C7E-45C2-B7EC-8C6B94F21119}" xr6:coauthVersionLast="43" xr6:coauthVersionMax="43" xr10:uidLastSave="{00000000-0000-0000-0000-000000000000}"/>
  <bookViews>
    <workbookView xWindow="-120" yWindow="-120" windowWidth="20730" windowHeight="11160"/>
  </bookViews>
  <sheets>
    <sheet name="End of Year Reconcilli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H50" i="1"/>
  <c r="H29" i="1"/>
  <c r="H27" i="1"/>
  <c r="E20" i="1"/>
  <c r="B20" i="1"/>
  <c r="B26" i="1" s="1"/>
  <c r="H23" i="1" s="1"/>
  <c r="H25" i="1" s="1"/>
  <c r="H31" i="1" s="1"/>
  <c r="H6" i="1"/>
  <c r="H14" i="1" s="1"/>
  <c r="H5" i="1"/>
</calcChain>
</file>

<file path=xl/sharedStrings.xml><?xml version="1.0" encoding="utf-8"?>
<sst xmlns="http://schemas.openxmlformats.org/spreadsheetml/2006/main" count="119" uniqueCount="113">
  <si>
    <t>31st March 2019</t>
  </si>
  <si>
    <t>RECEIPTS</t>
  </si>
  <si>
    <t>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</si>
  <si>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</si>
  <si>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</si>
  <si>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</si>
  <si>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</si>
  <si>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</si>
  <si>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</si>
  <si>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</si>
  <si>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</si>
  <si>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Locality Payment</t>
  </si>
  <si>
    <t>Deposit Acc:</t>
  </si>
  <si>
    <t>Miscellaneous</t>
  </si>
  <si>
    <t>P3</t>
  </si>
  <si>
    <t>Skipton</t>
  </si>
  <si>
    <t>Neighbourhood Plan</t>
  </si>
  <si>
    <t>(5/3/19)</t>
  </si>
  <si>
    <t>Sherford 106 (Brixstix)</t>
  </si>
  <si>
    <t>VAT Repayment</t>
  </si>
  <si>
    <t>BANK TOTAL</t>
  </si>
  <si>
    <t>Brixton 1908-2018</t>
  </si>
  <si>
    <t>Brixton 1908-2018 (Proceeds)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</si>
  <si>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</si>
  <si>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</si>
  <si>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</si>
  <si>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</si>
  <si>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</si>
  <si>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</si>
  <si>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</si>
  <si>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</si>
  <si>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</si>
  <si>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</si>
  <si>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</si>
  <si>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</si>
  <si>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</si>
  <si>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</si>
  <si>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</si>
  <si>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</si>
  <si>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</si>
  <si>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</si>
  <si>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</si>
  <si>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</si>
  <si>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</si>
  <si>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 xml:space="preserve">Clerk Salary </t>
  </si>
  <si>
    <t>BALANCED</t>
  </si>
  <si>
    <t>Clerk Office Allowance</t>
  </si>
  <si>
    <t>Clerk Training</t>
  </si>
  <si>
    <t xml:space="preserve">Chq's not cashed </t>
  </si>
  <si>
    <t xml:space="preserve">Councillor </t>
  </si>
  <si>
    <t>Councillor Expenses</t>
  </si>
  <si>
    <t xml:space="preserve">(Chqs written this month) 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</si>
  <si>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</si>
  <si>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</si>
  <si>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</si>
  <si>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</si>
  <si>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</si>
  <si>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</si>
  <si>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</si>
  <si>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</si>
  <si>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</si>
  <si>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</si>
  <si>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</si>
  <si>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</si>
  <si>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</si>
  <si>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</si>
  <si>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Donations / Subscriptions</t>
  </si>
  <si>
    <t>DALC Subscription</t>
  </si>
  <si>
    <t>IDALC Subscription</t>
  </si>
  <si>
    <t>SLCC Subscription</t>
  </si>
  <si>
    <t>Yr 6 Leavers Donation</t>
  </si>
  <si>
    <t>Donations</t>
  </si>
  <si>
    <t>Data Protection Registration Fee</t>
  </si>
  <si>
    <t>Technology</t>
  </si>
  <si>
    <t>App Fees</t>
  </si>
  <si>
    <t>BPC Website</t>
  </si>
  <si>
    <t>Email addresses</t>
  </si>
  <si>
    <t>Village Website</t>
  </si>
  <si>
    <t>Maintenance / Amenity Work</t>
  </si>
  <si>
    <t>Contractor for Silverbridge Way footpath works</t>
  </si>
  <si>
    <t xml:space="preserve">Silverbridge Way 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</si>
  <si>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</si>
  <si>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</si>
  <si>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</si>
  <si>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</si>
  <si>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</si>
  <si>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</si>
  <si>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</si>
  <si>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</si>
  <si>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</si>
  <si>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</si>
  <si>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</si>
  <si>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</si>
  <si>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</si>
  <si>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</si>
  <si>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1908 - 2018 (proceeds)</t>
  </si>
  <si>
    <t>Brixstix</t>
  </si>
  <si>
    <t>Bus Shelters</t>
  </si>
  <si>
    <t>Emergency Plan</t>
  </si>
  <si>
    <t>Local Council Award Scheme</t>
  </si>
  <si>
    <t>TAP Payments</t>
  </si>
  <si>
    <t>Telephone Boxes</t>
  </si>
  <si>
    <t>(Defibrilators)</t>
  </si>
  <si>
    <t>Land at Cofflete</t>
  </si>
  <si>
    <t>VAS</t>
  </si>
  <si>
    <t>Village Improvements</t>
  </si>
  <si>
    <t>Village Noticeboard</t>
  </si>
  <si>
    <t>Chairman's Allowance</t>
  </si>
  <si>
    <t>Technology re SHDC Planning</t>
  </si>
  <si>
    <t>Internal Transfers</t>
  </si>
  <si>
    <t>To Skipton</t>
  </si>
  <si>
    <t>To Current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</si>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</sst>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00B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11"/>
      <color theme="9"/>
      <name val="Calibri"/>
      <family val="2"/>
      <scheme val="minor"/>
    </font>
    <font>
      <sz val="8.5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/>
    <xf numFmtId="16" fontId="2" fillId="0" borderId="1" xfId="0" applyNumberFormat="1" applyFont="1" applyBorder="1"/>
    <xf numFmtId="0" fontId="2" fillId="0" borderId="2" xfId="0" applyFont="1" applyBorder="1"/>
    <xf numFmtId="0" fontId="5" fillId="2" borderId="0" xfId="0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44" fontId="3" fillId="0" borderId="0" xfId="1" applyFont="1"/>
    <xf numFmtId="44" fontId="5" fillId="2" borderId="0" xfId="1" applyFont="1" applyFill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5" xfId="1" applyFont="1" applyBorder="1"/>
    <xf numFmtId="0" fontId="7" fillId="0" borderId="6" xfId="0" applyFont="1" applyBorder="1"/>
    <xf numFmtId="44" fontId="7" fillId="0" borderId="7" xfId="0" applyNumberFormat="1" applyFont="1" applyBorder="1"/>
    <xf numFmtId="0" fontId="0" fillId="0" borderId="3" xfId="0" applyBorder="1"/>
    <xf numFmtId="44" fontId="0" fillId="0" borderId="4" xfId="1" applyFont="1" applyBorder="1"/>
    <xf numFmtId="0" fontId="2" fillId="4" borderId="8" xfId="0" applyFont="1" applyFill="1" applyBorder="1"/>
    <xf numFmtId="44" fontId="2" fillId="4" borderId="9" xfId="1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0" xfId="0" applyFont="1" applyAlignment="1">
      <alignment horizontal="right"/>
    </xf>
    <xf numFmtId="8" fontId="2" fillId="0" borderId="16" xfId="0" applyNumberFormat="1" applyFont="1" applyBorder="1"/>
    <xf numFmtId="44" fontId="5" fillId="2" borderId="16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3" fillId="0" borderId="0" xfId="0" applyNumberFormat="1" applyFont="1"/>
    <xf numFmtId="0" fontId="10" fillId="0" borderId="0" xfId="0" applyFont="1"/>
    <xf numFmtId="8" fontId="10" fillId="0" borderId="0" xfId="0" applyNumberFormat="1" applyFont="1"/>
    <xf numFmtId="44" fontId="9" fillId="0" borderId="0" xfId="1" applyFont="1"/>
    <xf numFmtId="0" fontId="11" fillId="0" borderId="0" xfId="0" applyFont="1"/>
    <xf numFmtId="8" fontId="11" fillId="0" borderId="16" xfId="0" applyNumberFormat="1" applyFont="1" applyBorder="1"/>
    <xf numFmtId="0" fontId="12" fillId="0" borderId="0" xfId="0" applyFont="1"/>
    <xf numFmtId="4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1" fillId="0" borderId="16" xfId="0" applyNumberFormat="1" applyFont="1" applyBorder="1"/>
    <xf numFmtId="44" fontId="5" fillId="0" borderId="0" xfId="1" applyFont="1"/>
    <xf numFmtId="44" fontId="15" fillId="0" borderId="0" xfId="1" applyFont="1"/>
    <xf numFmtId="44" fontId="16" fillId="0" borderId="0" xfId="1" applyFont="1"/>
    <xf numFmtId="44" fontId="5" fillId="2" borderId="0" xfId="1" applyFont="1" applyFill="1" applyAlignment="1">
      <alignment horizontal="center"/>
    </xf>
    <xf numFmtId="0" fontId="8" fillId="4" borderId="0" xfId="0" applyFont="1" applyFill="1"/>
    <xf numFmtId="8" fontId="8" fillId="4" borderId="0" xfId="0" applyNumberFormat="1" applyFont="1" applyFill="1"/>
    <xf numFmtId="0" fontId="17" fillId="0" borderId="0" xfId="0" applyFont="1" applyAlignment="1">
      <alignment horizontal="center"/>
    </xf>
    <xf numFmtId="0" fontId="6" fillId="0" borderId="0" xfId="0" applyFont="1"/>
    <xf numFmtId="44" fontId="6" fillId="0" borderId="0" xfId="1" applyFont="1"/>
    <xf numFmtId="44" fontId="6" fillId="0" borderId="16" xfId="0" applyNumberFormat="1" applyFont="1" applyBorder="1"/>
    <xf numFmtId="8" fontId="6" fillId="0" borderId="0" xfId="0" applyNumberFormat="1" applyFont="1"/>
    <xf numFmtId="44" fontId="6" fillId="0" borderId="0" xfId="0" applyNumberFormat="1" applyFont="1"/>
    <xf numFmtId="0" fontId="13" fillId="0" borderId="0" xfId="0" applyFont="1"/>
    <xf numFmtId="8" fontId="13" fillId="0" borderId="0" xfId="0" applyNumberFormat="1" applyFont="1"/>
    <xf numFmtId="44" fontId="13" fillId="0" borderId="0" xfId="1" applyFont="1"/>
    <xf numFmtId="44" fontId="16" fillId="2" borderId="0" xfId="1" applyFont="1" applyFill="1"/>
    <xf numFmtId="44" fontId="3" fillId="2" borderId="0" xfId="1" applyFont="1" applyFill="1"/>
    <xf numFmtId="0" fontId="1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C11" sqref="C11"/>
    </sheetView>
  </sheetViews>
  <sheetFormatPr defaultRowHeight="15" x14ac:dyDescent="0.25"/>
  <cols>
    <col min="1" max="1" width="25.5703125" customWidth="1"/>
    <col min="2" max="2" width="10.140625" customWidth="1"/>
    <col min="3" max="3" width="10.7109375" customWidth="1"/>
    <col min="5" max="5" width="8.7109375" customWidth="1"/>
    <col min="6" max="6" width="2" customWidth="1"/>
    <col min="8" max="8" width="11.28515625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1</v>
      </c>
      <c r="B2" s="2"/>
      <c r="C2" s="2"/>
      <c r="D2" s="2"/>
      <c r="E2" s="5" t="s">
        <v>2</v>
      </c>
      <c r="F2" s="6"/>
      <c r="G2" s="7" t="s">
        <v>0</v>
      </c>
      <c r="H2" s="8"/>
    </row>
    <row r="3" spans="1:8" x14ac:dyDescent="0.25">
      <c r="A3" s="3" t="s">
        <v>3</v>
      </c>
      <c r="B3" s="3"/>
      <c r="C3" s="3"/>
      <c r="D3" s="3"/>
      <c r="E3" s="9"/>
      <c r="F3" s="10"/>
      <c r="G3" s="11"/>
      <c r="H3" s="12"/>
    </row>
    <row r="4" spans="1:8" x14ac:dyDescent="0.25">
      <c r="A4" s="3" t="s">
        <v>4</v>
      </c>
      <c r="B4" s="13">
        <v>1446</v>
      </c>
      <c r="C4" s="3"/>
      <c r="D4" s="3"/>
      <c r="E4" s="14"/>
      <c r="F4" s="10"/>
      <c r="G4" s="15" t="s">
        <v>5</v>
      </c>
      <c r="H4" s="16">
        <v>15686.16</v>
      </c>
    </row>
    <row r="5" spans="1:8" ht="15.75" thickBot="1" x14ac:dyDescent="0.3">
      <c r="A5" s="3" t="s">
        <v>6</v>
      </c>
      <c r="B5" s="13"/>
      <c r="C5" s="3"/>
      <c r="D5" s="3"/>
      <c r="E5" s="14"/>
      <c r="F5" s="10"/>
      <c r="G5" s="17" t="s">
        <v>7</v>
      </c>
      <c r="H5" s="18">
        <f>SUM(H50)</f>
        <v>5584.23</v>
      </c>
    </row>
    <row r="6" spans="1:8" ht="15.75" thickBot="1" x14ac:dyDescent="0.3">
      <c r="A6" s="3" t="s">
        <v>8</v>
      </c>
      <c r="B6" s="13">
        <v>2419.7800000000002</v>
      </c>
      <c r="C6" s="3"/>
      <c r="D6" s="3"/>
      <c r="E6" s="14"/>
      <c r="F6" s="10"/>
      <c r="G6" s="19"/>
      <c r="H6" s="20">
        <f>SUM(H4-H5)</f>
        <v>10101.93</v>
      </c>
    </row>
    <row r="7" spans="1:8" x14ac:dyDescent="0.25">
      <c r="A7" s="3" t="s">
        <v>9</v>
      </c>
      <c r="B7" s="13">
        <v>431.96</v>
      </c>
      <c r="C7" s="3"/>
      <c r="D7" s="3"/>
      <c r="E7" s="14"/>
      <c r="F7" s="10"/>
      <c r="G7" s="21"/>
      <c r="H7" s="16"/>
    </row>
    <row r="8" spans="1:8" x14ac:dyDescent="0.25">
      <c r="A8" s="3" t="s">
        <v>10</v>
      </c>
      <c r="B8" s="13">
        <v>1.0900000000000001</v>
      </c>
      <c r="C8" s="3"/>
      <c r="D8" s="3"/>
      <c r="E8" s="14"/>
      <c r="F8" s="10"/>
      <c r="G8" s="21"/>
      <c r="H8" s="22"/>
    </row>
    <row r="9" spans="1:8" x14ac:dyDescent="0.25">
      <c r="A9" s="3" t="s">
        <v>11</v>
      </c>
      <c r="B9" s="13">
        <v>1500</v>
      </c>
      <c r="C9" s="3"/>
      <c r="D9" s="3"/>
      <c r="E9" s="14"/>
      <c r="F9" s="10"/>
      <c r="G9" s="15" t="s">
        <v>12</v>
      </c>
      <c r="H9" s="16">
        <v>2209.9499999999998</v>
      </c>
    </row>
    <row r="10" spans="1:8" x14ac:dyDescent="0.25">
      <c r="A10" s="3" t="s">
        <v>13</v>
      </c>
      <c r="B10" s="13">
        <v>535.21</v>
      </c>
      <c r="C10" s="3"/>
      <c r="D10" s="3"/>
      <c r="E10" s="14"/>
      <c r="F10" s="10"/>
      <c r="G10" s="15"/>
      <c r="H10" s="16"/>
    </row>
    <row r="11" spans="1:8" x14ac:dyDescent="0.25">
      <c r="A11" s="3" t="s">
        <v>14</v>
      </c>
      <c r="B11" s="13">
        <v>470</v>
      </c>
      <c r="C11" s="3"/>
      <c r="D11" s="3"/>
      <c r="E11" s="14"/>
      <c r="F11" s="10"/>
      <c r="G11" s="15" t="s">
        <v>15</v>
      </c>
      <c r="H11" s="16">
        <v>57800.639999999999</v>
      </c>
    </row>
    <row r="12" spans="1:8" x14ac:dyDescent="0.25">
      <c r="A12" s="3" t="s">
        <v>16</v>
      </c>
      <c r="B12" s="13"/>
      <c r="C12" s="3"/>
      <c r="D12" s="3"/>
      <c r="E12" s="14"/>
      <c r="F12" s="10"/>
      <c r="G12" s="15" t="s">
        <v>17</v>
      </c>
      <c r="H12" s="16"/>
    </row>
    <row r="13" spans="1:8" x14ac:dyDescent="0.25">
      <c r="A13" s="3" t="s">
        <v>18</v>
      </c>
      <c r="B13" s="13">
        <v>1319.33</v>
      </c>
      <c r="C13" s="3"/>
      <c r="D13" s="3"/>
      <c r="E13" s="14"/>
      <c r="F13" s="10"/>
      <c r="G13" s="11"/>
      <c r="H13" s="16"/>
    </row>
    <row r="14" spans="1:8" x14ac:dyDescent="0.25">
      <c r="A14" s="3" t="s">
        <v>19</v>
      </c>
      <c r="B14" s="13">
        <v>4166.4799999999996</v>
      </c>
      <c r="C14" s="3"/>
      <c r="D14" s="3"/>
      <c r="E14" s="14"/>
      <c r="F14" s="10"/>
      <c r="G14" s="23" t="s">
        <v>20</v>
      </c>
      <c r="H14" s="24">
        <f>SUM(H6)+H9+H11</f>
        <v>70112.52</v>
      </c>
    </row>
    <row r="15" spans="1:8" x14ac:dyDescent="0.25">
      <c r="A15" s="3" t="s">
        <v>21</v>
      </c>
      <c r="B15" s="13">
        <v>300</v>
      </c>
      <c r="C15" s="3"/>
      <c r="D15" s="3"/>
      <c r="E15" s="14"/>
      <c r="F15" s="10"/>
      <c r="G15" s="25"/>
      <c r="H15" s="26"/>
    </row>
    <row r="16" spans="1:8" x14ac:dyDescent="0.25">
      <c r="A16" s="3" t="s">
        <v>22</v>
      </c>
      <c r="B16" s="13">
        <v>231.24</v>
      </c>
      <c r="C16" s="3"/>
      <c r="D16" s="3"/>
      <c r="E16" s="14"/>
      <c r="F16" s="10"/>
      <c r="G16" s="27"/>
      <c r="H16" s="28"/>
    </row>
    <row r="17" spans="1:8" x14ac:dyDescent="0.25">
      <c r="A17" s="3"/>
      <c r="B17" s="3"/>
      <c r="C17" s="3"/>
      <c r="D17" s="3"/>
      <c r="E17" s="14"/>
      <c r="F17" s="10"/>
      <c r="G17" s="27"/>
      <c r="H17" s="28"/>
    </row>
    <row r="18" spans="1:8" x14ac:dyDescent="0.25">
      <c r="A18" s="3" t="s">
        <v>23</v>
      </c>
      <c r="B18" s="13">
        <v>4003.2</v>
      </c>
      <c r="C18" s="3"/>
      <c r="D18" s="3"/>
      <c r="E18" s="14"/>
      <c r="F18" s="10"/>
      <c r="G18" s="29"/>
      <c r="H18" s="30"/>
    </row>
    <row r="19" spans="1:8" x14ac:dyDescent="0.25">
      <c r="A19" s="3" t="s">
        <v>24</v>
      </c>
      <c r="B19" s="13">
        <v>159.5</v>
      </c>
      <c r="C19" s="3"/>
      <c r="D19" s="3"/>
      <c r="E19" s="14"/>
      <c r="F19" s="10"/>
      <c r="G19" s="31"/>
      <c r="H19" s="32"/>
    </row>
    <row r="20" spans="1:8" x14ac:dyDescent="0.25">
      <c r="A20" s="33" t="s">
        <v>25</v>
      </c>
      <c r="B20" s="34">
        <f>SUM(B3:B19)</f>
        <v>16983.789999999997</v>
      </c>
      <c r="C20" s="3"/>
      <c r="D20" s="3"/>
      <c r="E20" s="35">
        <f>SUM(E4:E19)</f>
        <v>0</v>
      </c>
      <c r="F20" s="10"/>
      <c r="G20" s="36" t="s">
        <v>26</v>
      </c>
      <c r="H20" s="37">
        <v>67710.929999999993</v>
      </c>
    </row>
    <row r="21" spans="1:8" x14ac:dyDescent="0.25">
      <c r="A21" s="33" t="s">
        <v>27</v>
      </c>
      <c r="B21" s="3"/>
      <c r="C21" s="3"/>
      <c r="D21" s="3"/>
      <c r="E21" s="9"/>
      <c r="F21" s="10"/>
      <c r="G21" s="38"/>
      <c r="H21" s="38"/>
    </row>
    <row r="22" spans="1:8" x14ac:dyDescent="0.25">
      <c r="A22" s="3" t="s">
        <v>28</v>
      </c>
      <c r="B22" s="39">
        <v>13987.5</v>
      </c>
      <c r="C22" s="3"/>
      <c r="D22" s="3"/>
      <c r="E22" s="9"/>
      <c r="F22" s="10"/>
      <c r="G22" s="40" t="s">
        <v>29</v>
      </c>
      <c r="H22" s="40"/>
    </row>
    <row r="23" spans="1:8" x14ac:dyDescent="0.25">
      <c r="A23" s="3" t="s">
        <v>30</v>
      </c>
      <c r="B23" s="39">
        <v>13212.5</v>
      </c>
      <c r="C23" s="3"/>
      <c r="D23" s="3"/>
      <c r="E23" s="9"/>
      <c r="F23" s="10"/>
      <c r="G23" s="40" t="s">
        <v>31</v>
      </c>
      <c r="H23" s="41">
        <f>SUM(B26)</f>
        <v>44183.789999999994</v>
      </c>
    </row>
    <row r="24" spans="1:8" x14ac:dyDescent="0.25">
      <c r="A24" s="3" t="s">
        <v>32</v>
      </c>
      <c r="B24" s="3"/>
      <c r="C24" s="3"/>
      <c r="D24" s="3"/>
      <c r="E24" s="9"/>
      <c r="F24" s="10"/>
      <c r="G24" s="38" t="s">
        <v>33</v>
      </c>
      <c r="H24" s="42"/>
    </row>
    <row r="25" spans="1:8" x14ac:dyDescent="0.25">
      <c r="A25" s="3" t="s">
        <v>34</v>
      </c>
      <c r="B25" s="13"/>
      <c r="C25" s="3"/>
      <c r="D25" s="3"/>
      <c r="E25" s="9"/>
      <c r="F25" s="10"/>
      <c r="G25" s="43"/>
      <c r="H25" s="44">
        <f>SUM(H23:H24)</f>
        <v>44183.789999999994</v>
      </c>
    </row>
    <row r="26" spans="1:8" x14ac:dyDescent="0.25">
      <c r="A26" s="33" t="s">
        <v>31</v>
      </c>
      <c r="B26" s="34">
        <f>SUM(B20:B23)</f>
        <v>44183.789999999994</v>
      </c>
      <c r="C26" s="3"/>
      <c r="D26" s="3"/>
      <c r="E26" s="9"/>
      <c r="F26" s="10"/>
      <c r="G26" s="45" t="s">
        <v>35</v>
      </c>
      <c r="H26" s="45"/>
    </row>
    <row r="27" spans="1:8" x14ac:dyDescent="0.25">
      <c r="A27" s="3"/>
      <c r="B27" s="3"/>
      <c r="C27" s="3"/>
      <c r="D27" s="3"/>
      <c r="E27" s="9"/>
      <c r="F27" s="10"/>
      <c r="G27" s="45" t="s">
        <v>36</v>
      </c>
      <c r="H27" s="46">
        <f>SUM(B108)</f>
        <v>41782.200000000004</v>
      </c>
    </row>
    <row r="28" spans="1:8" x14ac:dyDescent="0.25">
      <c r="A28" s="4" t="s">
        <v>37</v>
      </c>
      <c r="B28" s="3"/>
      <c r="C28" s="3"/>
      <c r="D28" s="3"/>
      <c r="E28" s="9"/>
      <c r="F28" s="10"/>
      <c r="G28" s="38" t="s">
        <v>33</v>
      </c>
      <c r="H28" s="42"/>
    </row>
    <row r="29" spans="1:8" x14ac:dyDescent="0.25">
      <c r="A29" s="3"/>
      <c r="B29" s="47" t="s">
        <v>38</v>
      </c>
      <c r="C29" s="48" t="s">
        <v>39</v>
      </c>
      <c r="D29" s="49" t="s">
        <v>40</v>
      </c>
      <c r="E29" s="5" t="s">
        <v>2</v>
      </c>
      <c r="F29" s="10"/>
      <c r="G29" s="43"/>
      <c r="H29" s="50">
        <f>SUM(H27)-H28</f>
        <v>41782.200000000004</v>
      </c>
    </row>
    <row r="30" spans="1:8" x14ac:dyDescent="0.25">
      <c r="A30" s="2" t="s">
        <v>41</v>
      </c>
      <c r="B30" s="47"/>
      <c r="C30" s="48"/>
      <c r="D30" s="49"/>
      <c r="E30" s="5"/>
      <c r="F30" s="10"/>
    </row>
    <row r="31" spans="1:8" x14ac:dyDescent="0.25">
      <c r="A31" s="3" t="s">
        <v>42</v>
      </c>
      <c r="B31" s="51">
        <v>670.05</v>
      </c>
      <c r="C31" s="52">
        <v>670.05</v>
      </c>
      <c r="D31" s="53"/>
      <c r="E31" s="54">
        <v>700</v>
      </c>
      <c r="F31" s="10"/>
      <c r="G31" s="55" t="s">
        <v>43</v>
      </c>
      <c r="H31" s="56">
        <f>SUM(H20)+H25-H29</f>
        <v>70112.51999999999</v>
      </c>
    </row>
    <row r="32" spans="1:8" x14ac:dyDescent="0.25">
      <c r="A32" s="3" t="s">
        <v>44</v>
      </c>
      <c r="B32" s="51">
        <v>8207.93</v>
      </c>
      <c r="C32" s="52">
        <v>8207.93</v>
      </c>
      <c r="D32" s="53"/>
      <c r="E32" s="54">
        <v>8000</v>
      </c>
      <c r="F32" s="10"/>
      <c r="H32" s="57" t="s">
        <v>45</v>
      </c>
    </row>
    <row r="33" spans="1:8" x14ac:dyDescent="0.25">
      <c r="A33" s="3" t="s">
        <v>46</v>
      </c>
      <c r="B33" s="51">
        <v>240</v>
      </c>
      <c r="C33" s="52">
        <v>240</v>
      </c>
      <c r="D33" s="53"/>
      <c r="E33" s="54">
        <v>240</v>
      </c>
      <c r="F33" s="10"/>
    </row>
    <row r="34" spans="1:8" x14ac:dyDescent="0.25">
      <c r="A34" s="3" t="s">
        <v>47</v>
      </c>
      <c r="B34" s="51">
        <v>48</v>
      </c>
      <c r="C34" s="52">
        <v>40</v>
      </c>
      <c r="D34" s="53">
        <v>8</v>
      </c>
      <c r="E34" s="54">
        <v>150</v>
      </c>
      <c r="F34" s="10"/>
    </row>
    <row r="35" spans="1:8" x14ac:dyDescent="0.25">
      <c r="A35" s="3"/>
      <c r="B35" s="51"/>
      <c r="C35" s="52"/>
      <c r="D35" s="53"/>
      <c r="E35" s="14"/>
      <c r="F35" s="10"/>
      <c r="G35" s="58" t="s">
        <v>48</v>
      </c>
      <c r="H35" s="58"/>
    </row>
    <row r="36" spans="1:8" x14ac:dyDescent="0.25">
      <c r="A36" s="2" t="s">
        <v>49</v>
      </c>
      <c r="B36" s="51"/>
      <c r="C36" s="52"/>
      <c r="D36" s="53"/>
      <c r="E36" s="14"/>
      <c r="F36" s="10"/>
      <c r="G36" s="58"/>
      <c r="H36" s="59"/>
    </row>
    <row r="37" spans="1:8" x14ac:dyDescent="0.25">
      <c r="A37" s="3" t="s">
        <v>50</v>
      </c>
      <c r="B37" s="51">
        <v>139.94999999999999</v>
      </c>
      <c r="C37" s="52">
        <v>139.94999999999999</v>
      </c>
      <c r="D37" s="53"/>
      <c r="E37" s="14">
        <v>425</v>
      </c>
      <c r="F37" s="10"/>
      <c r="G37" s="58" t="s">
        <v>51</v>
      </c>
    </row>
    <row r="38" spans="1:8" x14ac:dyDescent="0.25">
      <c r="A38" s="3" t="s">
        <v>52</v>
      </c>
      <c r="B38" s="51">
        <v>404.45</v>
      </c>
      <c r="C38" s="52">
        <v>354.45</v>
      </c>
      <c r="D38" s="53">
        <v>50</v>
      </c>
      <c r="E38" s="14">
        <v>200</v>
      </c>
      <c r="F38" s="10"/>
      <c r="G38" s="58">
        <v>1784</v>
      </c>
      <c r="H38" s="59">
        <v>250</v>
      </c>
    </row>
    <row r="39" spans="1:8" x14ac:dyDescent="0.25">
      <c r="A39" s="3"/>
      <c r="B39" s="51"/>
      <c r="C39" s="52"/>
      <c r="D39" s="53"/>
      <c r="E39" s="14"/>
      <c r="F39" s="10"/>
      <c r="G39" s="58">
        <v>1785</v>
      </c>
      <c r="H39" s="59">
        <v>120</v>
      </c>
    </row>
    <row r="40" spans="1:8" x14ac:dyDescent="0.25">
      <c r="A40" s="2" t="s">
        <v>53</v>
      </c>
      <c r="B40" s="51"/>
      <c r="C40" s="52"/>
      <c r="D40" s="53"/>
      <c r="E40" s="14"/>
      <c r="F40" s="10"/>
      <c r="G40" s="58">
        <v>1786</v>
      </c>
      <c r="H40" s="59">
        <v>25.01</v>
      </c>
    </row>
    <row r="41" spans="1:8" x14ac:dyDescent="0.25">
      <c r="A41" s="3" t="s">
        <v>54</v>
      </c>
      <c r="B41" s="51">
        <v>150</v>
      </c>
      <c r="C41" s="52">
        <v>150</v>
      </c>
      <c r="D41" s="53"/>
      <c r="E41" s="14">
        <v>700</v>
      </c>
      <c r="F41" s="10"/>
      <c r="G41" s="58">
        <v>1787</v>
      </c>
      <c r="H41" s="59">
        <v>770.54</v>
      </c>
    </row>
    <row r="42" spans="1:8" x14ac:dyDescent="0.25">
      <c r="A42" s="3" t="s">
        <v>55</v>
      </c>
      <c r="B42" s="51">
        <v>240</v>
      </c>
      <c r="C42" s="52">
        <v>200</v>
      </c>
      <c r="D42" s="53">
        <v>40</v>
      </c>
      <c r="E42" s="14"/>
      <c r="F42" s="10"/>
      <c r="G42" s="58">
        <v>1788</v>
      </c>
      <c r="H42" s="59">
        <v>10.99</v>
      </c>
    </row>
    <row r="43" spans="1:8" x14ac:dyDescent="0.25">
      <c r="A43" s="3"/>
      <c r="B43" s="51"/>
      <c r="C43" s="52"/>
      <c r="D43" s="53"/>
      <c r="E43" s="14"/>
      <c r="F43" s="10"/>
      <c r="G43" s="58">
        <v>1789</v>
      </c>
      <c r="H43" s="59">
        <v>249.99</v>
      </c>
    </row>
    <row r="44" spans="1:8" x14ac:dyDescent="0.25">
      <c r="A44" s="2" t="s">
        <v>56</v>
      </c>
      <c r="B44" s="51"/>
      <c r="C44" s="52"/>
      <c r="D44" s="53"/>
      <c r="E44" s="14"/>
      <c r="F44" s="10"/>
      <c r="G44" s="58">
        <v>1790</v>
      </c>
      <c r="H44" s="59">
        <v>20.91</v>
      </c>
    </row>
    <row r="45" spans="1:8" x14ac:dyDescent="0.25">
      <c r="A45" s="3" t="s">
        <v>57</v>
      </c>
      <c r="B45" s="51">
        <v>657</v>
      </c>
      <c r="C45" s="52">
        <v>657</v>
      </c>
      <c r="D45" s="53"/>
      <c r="E45" s="54">
        <v>500</v>
      </c>
      <c r="F45" s="10"/>
      <c r="G45" s="58">
        <v>1791</v>
      </c>
      <c r="H45" s="59">
        <v>25</v>
      </c>
    </row>
    <row r="46" spans="1:8" x14ac:dyDescent="0.25">
      <c r="A46" s="3" t="s">
        <v>58</v>
      </c>
      <c r="B46" s="51">
        <v>366.88</v>
      </c>
      <c r="C46" s="52">
        <v>366.88</v>
      </c>
      <c r="D46" s="53"/>
      <c r="E46" s="54">
        <v>400</v>
      </c>
      <c r="F46" s="10"/>
      <c r="G46" s="58">
        <v>1792</v>
      </c>
      <c r="H46" s="59">
        <v>228.75</v>
      </c>
    </row>
    <row r="47" spans="1:8" x14ac:dyDescent="0.25">
      <c r="A47" s="3" t="s">
        <v>59</v>
      </c>
      <c r="B47" s="51">
        <v>1050</v>
      </c>
      <c r="C47" s="52">
        <v>1050</v>
      </c>
      <c r="D47" s="53"/>
      <c r="E47" s="54"/>
      <c r="F47" s="10"/>
      <c r="G47" s="58">
        <v>1793</v>
      </c>
      <c r="H47" s="59">
        <v>253.04</v>
      </c>
    </row>
    <row r="48" spans="1:8" x14ac:dyDescent="0.25">
      <c r="A48" s="3" t="s">
        <v>60</v>
      </c>
      <c r="B48" s="51"/>
      <c r="C48" s="52"/>
      <c r="D48" s="53"/>
      <c r="E48" s="54"/>
      <c r="F48" s="10"/>
      <c r="G48" s="58">
        <v>1794</v>
      </c>
      <c r="H48" s="59">
        <v>270</v>
      </c>
    </row>
    <row r="49" spans="1:8" x14ac:dyDescent="0.25">
      <c r="A49" s="3" t="s">
        <v>61</v>
      </c>
      <c r="B49" s="51">
        <v>340.75</v>
      </c>
      <c r="C49" s="52">
        <v>340.75</v>
      </c>
      <c r="D49" s="53"/>
      <c r="E49" s="54">
        <v>250</v>
      </c>
      <c r="F49" s="10"/>
      <c r="G49" s="58">
        <v>1795</v>
      </c>
      <c r="H49" s="59">
        <v>3360</v>
      </c>
    </row>
    <row r="50" spans="1:8" x14ac:dyDescent="0.25">
      <c r="A50" s="3" t="s">
        <v>62</v>
      </c>
      <c r="B50" s="51"/>
      <c r="C50" s="52"/>
      <c r="D50" s="53"/>
      <c r="E50" s="54"/>
      <c r="F50" s="10"/>
      <c r="G50" s="58"/>
      <c r="H50" s="60">
        <f>SUM(H38:H49)</f>
        <v>5584.23</v>
      </c>
    </row>
    <row r="51" spans="1:8" x14ac:dyDescent="0.25">
      <c r="A51" s="3" t="s">
        <v>63</v>
      </c>
      <c r="B51" s="51">
        <v>240</v>
      </c>
      <c r="C51" s="52">
        <v>200</v>
      </c>
      <c r="D51" s="53">
        <v>40</v>
      </c>
      <c r="E51" s="54">
        <v>135</v>
      </c>
      <c r="F51" s="10"/>
      <c r="G51" s="58"/>
      <c r="H51" s="61"/>
    </row>
    <row r="52" spans="1:8" x14ac:dyDescent="0.25">
      <c r="A52" s="3" t="s">
        <v>64</v>
      </c>
      <c r="B52" s="51"/>
      <c r="C52" s="52"/>
      <c r="D52" s="53"/>
      <c r="E52" s="54"/>
      <c r="F52" s="10"/>
      <c r="G52" s="58"/>
      <c r="H52" s="61"/>
    </row>
    <row r="53" spans="1:8" x14ac:dyDescent="0.25">
      <c r="A53" s="3" t="s">
        <v>65</v>
      </c>
      <c r="B53" s="51">
        <v>10.99</v>
      </c>
      <c r="C53" s="52">
        <v>10.99</v>
      </c>
      <c r="D53" s="53"/>
      <c r="E53" s="54"/>
      <c r="F53" s="10"/>
      <c r="G53" s="58"/>
      <c r="H53" s="61"/>
    </row>
    <row r="54" spans="1:8" x14ac:dyDescent="0.25">
      <c r="A54" s="3"/>
      <c r="B54" s="51"/>
      <c r="C54" s="52"/>
      <c r="D54" s="53"/>
      <c r="E54" s="54"/>
      <c r="F54" s="10"/>
      <c r="G54" s="58"/>
      <c r="H54" s="62"/>
    </row>
    <row r="55" spans="1:8" x14ac:dyDescent="0.25">
      <c r="A55" s="2" t="s">
        <v>66</v>
      </c>
      <c r="B55" s="51"/>
      <c r="C55" s="52"/>
      <c r="D55" s="53"/>
      <c r="E55" s="14"/>
      <c r="F55" s="10"/>
      <c r="G55" s="63"/>
      <c r="H55" s="62"/>
    </row>
    <row r="56" spans="1:8" x14ac:dyDescent="0.25">
      <c r="A56" s="3" t="s">
        <v>67</v>
      </c>
      <c r="B56" s="51">
        <v>369.95</v>
      </c>
      <c r="C56" s="52">
        <v>322</v>
      </c>
      <c r="D56" s="53">
        <v>47.95</v>
      </c>
      <c r="E56" s="54">
        <v>370</v>
      </c>
      <c r="F56" s="10"/>
      <c r="G56" s="63"/>
      <c r="H56" s="64"/>
    </row>
    <row r="57" spans="1:8" x14ac:dyDescent="0.25">
      <c r="A57" s="3" t="s">
        <v>68</v>
      </c>
      <c r="B57" s="51">
        <v>7</v>
      </c>
      <c r="C57" s="52">
        <v>7</v>
      </c>
      <c r="D57" s="53"/>
      <c r="E57" s="54">
        <v>12</v>
      </c>
      <c r="F57" s="10"/>
      <c r="G57" s="63"/>
      <c r="H57" s="64"/>
    </row>
    <row r="58" spans="1:8" x14ac:dyDescent="0.25">
      <c r="A58" s="3" t="s">
        <v>69</v>
      </c>
      <c r="B58" s="51">
        <v>136</v>
      </c>
      <c r="C58" s="52">
        <v>136</v>
      </c>
      <c r="D58" s="53"/>
      <c r="E58" s="54">
        <v>120</v>
      </c>
      <c r="F58" s="10"/>
      <c r="G58" s="63"/>
      <c r="H58" s="64"/>
    </row>
    <row r="59" spans="1:8" x14ac:dyDescent="0.25">
      <c r="A59" s="3" t="s">
        <v>70</v>
      </c>
      <c r="B59" s="51"/>
      <c r="C59" s="52"/>
      <c r="D59" s="53"/>
      <c r="E59" s="54">
        <v>50</v>
      </c>
      <c r="F59" s="10"/>
      <c r="G59" s="63"/>
      <c r="H59" s="64"/>
    </row>
    <row r="60" spans="1:8" x14ac:dyDescent="0.25">
      <c r="A60" s="3" t="s">
        <v>71</v>
      </c>
      <c r="B60" s="51">
        <v>1725</v>
      </c>
      <c r="C60" s="52">
        <v>1725</v>
      </c>
      <c r="D60" s="53"/>
      <c r="E60" s="14">
        <v>1825</v>
      </c>
      <c r="F60" s="10"/>
      <c r="G60" s="63"/>
      <c r="H60" s="64"/>
    </row>
    <row r="61" spans="1:8" x14ac:dyDescent="0.25">
      <c r="A61" s="3" t="s">
        <v>72</v>
      </c>
      <c r="B61" s="51">
        <v>40</v>
      </c>
      <c r="C61" s="52">
        <v>40</v>
      </c>
      <c r="D61" s="53"/>
      <c r="E61" s="14">
        <v>50</v>
      </c>
      <c r="F61" s="10"/>
      <c r="G61" s="63"/>
      <c r="H61" s="64"/>
    </row>
    <row r="62" spans="1:8" x14ac:dyDescent="0.25">
      <c r="A62" s="3"/>
      <c r="B62" s="51"/>
      <c r="C62" s="52"/>
      <c r="D62" s="53"/>
      <c r="E62" s="14"/>
      <c r="F62" s="10"/>
      <c r="G62" s="63"/>
      <c r="H62" s="64"/>
    </row>
    <row r="63" spans="1:8" x14ac:dyDescent="0.25">
      <c r="A63" s="2" t="s">
        <v>73</v>
      </c>
      <c r="B63" s="51"/>
      <c r="C63" s="52"/>
      <c r="D63" s="53"/>
      <c r="E63" s="14"/>
      <c r="F63" s="10"/>
      <c r="G63" s="63"/>
      <c r="H63" s="64"/>
    </row>
    <row r="64" spans="1:8" x14ac:dyDescent="0.25">
      <c r="A64" s="3" t="s">
        <v>74</v>
      </c>
      <c r="B64" s="51">
        <v>300</v>
      </c>
      <c r="C64" s="52">
        <v>300</v>
      </c>
      <c r="D64" s="53"/>
      <c r="E64" s="54">
        <v>500</v>
      </c>
      <c r="F64" s="10"/>
      <c r="G64" s="63"/>
      <c r="H64" s="64"/>
    </row>
    <row r="65" spans="1:8" x14ac:dyDescent="0.25">
      <c r="A65" s="3" t="s">
        <v>75</v>
      </c>
      <c r="B65" s="51">
        <v>150</v>
      </c>
      <c r="C65" s="52">
        <v>125</v>
      </c>
      <c r="D65" s="53">
        <v>25</v>
      </c>
      <c r="E65" s="54">
        <v>175</v>
      </c>
      <c r="F65" s="10"/>
      <c r="G65" s="63"/>
      <c r="H65" s="64"/>
    </row>
    <row r="66" spans="1:8" x14ac:dyDescent="0.25">
      <c r="A66" s="3" t="s">
        <v>76</v>
      </c>
      <c r="B66" s="51">
        <v>64.8</v>
      </c>
      <c r="C66" s="52">
        <v>54</v>
      </c>
      <c r="D66" s="53">
        <v>10.8</v>
      </c>
      <c r="E66" s="54"/>
      <c r="F66" s="10"/>
      <c r="G66" s="63"/>
      <c r="H66" s="64"/>
    </row>
    <row r="67" spans="1:8" x14ac:dyDescent="0.25">
      <c r="A67" s="3" t="s">
        <v>77</v>
      </c>
      <c r="B67" s="51">
        <v>309.86</v>
      </c>
      <c r="C67" s="52">
        <v>309.86</v>
      </c>
      <c r="D67" s="53"/>
      <c r="E67" s="54">
        <v>350</v>
      </c>
      <c r="F67" s="10"/>
      <c r="G67" s="63"/>
      <c r="H67" s="64"/>
    </row>
    <row r="68" spans="1:8" x14ac:dyDescent="0.25">
      <c r="A68" s="3"/>
      <c r="B68" s="51"/>
      <c r="C68" s="52"/>
      <c r="D68" s="53"/>
      <c r="E68" s="54"/>
      <c r="F68" s="10"/>
      <c r="G68" s="63"/>
      <c r="H68" s="64"/>
    </row>
    <row r="69" spans="1:8" x14ac:dyDescent="0.25">
      <c r="A69" s="2" t="s">
        <v>78</v>
      </c>
      <c r="B69" s="51"/>
      <c r="C69" s="52"/>
      <c r="D69" s="53"/>
      <c r="E69" s="14"/>
      <c r="F69" s="10"/>
      <c r="G69" s="63"/>
      <c r="H69" s="64"/>
    </row>
    <row r="70" spans="1:8" x14ac:dyDescent="0.25">
      <c r="A70" s="3" t="s">
        <v>79</v>
      </c>
      <c r="B70" s="51">
        <v>383.4</v>
      </c>
      <c r="C70" s="52">
        <v>319.5</v>
      </c>
      <c r="D70" s="53">
        <v>63.9</v>
      </c>
      <c r="E70" s="54">
        <v>1000</v>
      </c>
      <c r="F70" s="10"/>
      <c r="G70" s="63"/>
      <c r="H70" s="64"/>
    </row>
    <row r="71" spans="1:8" x14ac:dyDescent="0.25">
      <c r="A71" s="3" t="s">
        <v>80</v>
      </c>
      <c r="B71" s="51">
        <v>427</v>
      </c>
      <c r="C71" s="52">
        <v>427</v>
      </c>
      <c r="D71" s="53"/>
      <c r="E71" s="54"/>
      <c r="F71" s="10"/>
      <c r="G71" s="63"/>
      <c r="H71" s="64"/>
    </row>
    <row r="72" spans="1:8" x14ac:dyDescent="0.25">
      <c r="A72" s="3" t="s">
        <v>81</v>
      </c>
      <c r="B72" s="51">
        <v>543.6</v>
      </c>
      <c r="C72" s="52">
        <v>453</v>
      </c>
      <c r="D72" s="53">
        <v>90.6</v>
      </c>
      <c r="E72" s="54">
        <v>1000</v>
      </c>
      <c r="F72" s="10"/>
      <c r="G72" s="63"/>
      <c r="H72" s="64"/>
    </row>
    <row r="73" spans="1:8" x14ac:dyDescent="0.25">
      <c r="A73" s="3" t="s">
        <v>82</v>
      </c>
      <c r="B73" s="51"/>
      <c r="C73" s="52"/>
      <c r="D73" s="53"/>
      <c r="E73" s="54">
        <v>250</v>
      </c>
      <c r="F73" s="10"/>
      <c r="G73" s="63"/>
      <c r="H73" s="64"/>
    </row>
    <row r="74" spans="1:8" x14ac:dyDescent="0.25">
      <c r="A74" s="3" t="s">
        <v>83</v>
      </c>
      <c r="B74" s="51">
        <v>65</v>
      </c>
      <c r="C74" s="52">
        <v>65</v>
      </c>
      <c r="D74" s="53"/>
      <c r="E74" s="54"/>
      <c r="F74" s="10"/>
      <c r="G74" s="63"/>
      <c r="H74" s="64"/>
    </row>
    <row r="75" spans="1:8" x14ac:dyDescent="0.25">
      <c r="A75" s="3" t="s">
        <v>84</v>
      </c>
      <c r="B75" s="51">
        <v>254.65</v>
      </c>
      <c r="C75" s="52">
        <v>254.65</v>
      </c>
      <c r="D75" s="53"/>
      <c r="E75" s="54">
        <v>180</v>
      </c>
      <c r="F75" s="10"/>
      <c r="G75" s="63"/>
      <c r="H75" s="64"/>
    </row>
    <row r="76" spans="1:8" x14ac:dyDescent="0.25">
      <c r="A76" s="3" t="s">
        <v>85</v>
      </c>
      <c r="B76" s="51">
        <v>1026.9100000000001</v>
      </c>
      <c r="C76" s="52">
        <v>1016.79</v>
      </c>
      <c r="D76" s="53">
        <v>10.119999999999999</v>
      </c>
      <c r="E76" s="54">
        <v>1000</v>
      </c>
      <c r="F76" s="10"/>
      <c r="G76" s="63"/>
      <c r="H76" s="64"/>
    </row>
    <row r="77" spans="1:8" x14ac:dyDescent="0.25">
      <c r="A77" s="3" t="s">
        <v>86</v>
      </c>
      <c r="B77" s="51"/>
      <c r="C77" s="52"/>
      <c r="D77" s="53"/>
      <c r="E77" s="54">
        <v>1500</v>
      </c>
      <c r="F77" s="10"/>
      <c r="G77" s="63"/>
      <c r="H77" s="64"/>
    </row>
    <row r="78" spans="1:8" x14ac:dyDescent="0.25">
      <c r="A78" s="3" t="s">
        <v>87</v>
      </c>
      <c r="B78" s="51"/>
      <c r="C78" s="52"/>
      <c r="D78" s="53"/>
      <c r="E78" s="54">
        <v>1000</v>
      </c>
      <c r="F78" s="10"/>
      <c r="G78" s="63"/>
      <c r="H78" s="64"/>
    </row>
    <row r="79" spans="1:8" x14ac:dyDescent="0.25">
      <c r="A79" s="3" t="s">
        <v>88</v>
      </c>
      <c r="B79" s="51"/>
      <c r="C79" s="52"/>
      <c r="D79" s="53"/>
      <c r="E79" s="54">
        <v>225</v>
      </c>
      <c r="F79" s="10"/>
      <c r="G79" s="63"/>
      <c r="H79" s="64"/>
    </row>
    <row r="80" spans="1:8" x14ac:dyDescent="0.25">
      <c r="A80" s="3"/>
      <c r="B80" s="51"/>
      <c r="C80" s="52"/>
      <c r="D80" s="53"/>
      <c r="E80" s="54"/>
      <c r="F80" s="10"/>
      <c r="G80" s="63"/>
      <c r="H80" s="64"/>
    </row>
    <row r="81" spans="1:8" x14ac:dyDescent="0.25">
      <c r="A81" s="2" t="s">
        <v>89</v>
      </c>
      <c r="B81" s="51"/>
      <c r="C81" s="52"/>
      <c r="D81" s="53"/>
      <c r="E81" s="14"/>
      <c r="F81" s="10"/>
      <c r="G81" s="63"/>
      <c r="H81" s="64"/>
    </row>
    <row r="82" spans="1:8" x14ac:dyDescent="0.25">
      <c r="A82" s="3" t="s">
        <v>90</v>
      </c>
      <c r="B82" s="51"/>
      <c r="C82" s="52"/>
      <c r="D82" s="53"/>
      <c r="E82" s="14">
        <v>150</v>
      </c>
      <c r="F82" s="10"/>
      <c r="G82" s="63"/>
      <c r="H82" s="64"/>
    </row>
    <row r="83" spans="1:8" x14ac:dyDescent="0.25">
      <c r="A83" s="3" t="s">
        <v>91</v>
      </c>
      <c r="B83" s="51"/>
      <c r="C83" s="52"/>
      <c r="D83" s="53"/>
      <c r="E83" s="14">
        <v>300</v>
      </c>
      <c r="F83" s="10"/>
      <c r="G83" s="63"/>
      <c r="H83" s="64"/>
    </row>
    <row r="84" spans="1:8" x14ac:dyDescent="0.25">
      <c r="A84" s="3" t="s">
        <v>92</v>
      </c>
      <c r="B84" s="51"/>
      <c r="C84" s="52"/>
      <c r="D84" s="53"/>
      <c r="E84" s="14"/>
      <c r="F84" s="10"/>
      <c r="G84" s="63"/>
      <c r="H84" s="64"/>
    </row>
    <row r="85" spans="1:8" x14ac:dyDescent="0.25">
      <c r="A85" s="3"/>
      <c r="B85" s="51"/>
      <c r="C85" s="52"/>
      <c r="D85" s="53"/>
      <c r="E85" s="14"/>
      <c r="F85" s="10"/>
      <c r="G85" s="63"/>
      <c r="H85" s="64"/>
    </row>
    <row r="86" spans="1:8" x14ac:dyDescent="0.25">
      <c r="A86" s="2" t="s">
        <v>93</v>
      </c>
      <c r="B86" s="51"/>
      <c r="C86" s="52"/>
      <c r="D86" s="53"/>
      <c r="E86" s="14"/>
      <c r="F86" s="10"/>
      <c r="G86" s="63"/>
      <c r="H86" s="64"/>
    </row>
    <row r="87" spans="1:8" x14ac:dyDescent="0.25">
      <c r="A87" s="3" t="s">
        <v>94</v>
      </c>
      <c r="B87" s="51">
        <v>311.38</v>
      </c>
      <c r="C87" s="52">
        <v>305.55</v>
      </c>
      <c r="D87" s="53">
        <v>5.83</v>
      </c>
      <c r="E87" s="14">
        <v>300</v>
      </c>
      <c r="F87" s="10"/>
      <c r="G87" s="63"/>
      <c r="H87" s="64"/>
    </row>
    <row r="88" spans="1:8" x14ac:dyDescent="0.25">
      <c r="A88" s="3" t="s">
        <v>95</v>
      </c>
      <c r="B88" s="51">
        <v>231.24</v>
      </c>
      <c r="C88" s="52">
        <v>231.24</v>
      </c>
      <c r="D88" s="53"/>
      <c r="E88" s="14"/>
      <c r="F88" s="10"/>
      <c r="G88" s="63"/>
      <c r="H88" s="64"/>
    </row>
    <row r="89" spans="1:8" x14ac:dyDescent="0.25">
      <c r="A89" s="3" t="s">
        <v>96</v>
      </c>
      <c r="B89" s="51">
        <v>4598.3999999999996</v>
      </c>
      <c r="C89" s="52">
        <v>3832</v>
      </c>
      <c r="D89" s="53">
        <v>766.4</v>
      </c>
      <c r="E89" s="14"/>
      <c r="F89" s="10"/>
      <c r="G89" s="63"/>
      <c r="H89" s="64"/>
    </row>
    <row r="90" spans="1:8" x14ac:dyDescent="0.25">
      <c r="A90" s="3" t="s">
        <v>97</v>
      </c>
      <c r="B90" s="51">
        <v>5500</v>
      </c>
      <c r="C90" s="52">
        <v>5500</v>
      </c>
      <c r="D90" s="53"/>
      <c r="E90" s="54">
        <v>3000</v>
      </c>
      <c r="F90" s="10"/>
      <c r="G90" s="63"/>
      <c r="H90" s="64"/>
    </row>
    <row r="91" spans="1:8" x14ac:dyDescent="0.25">
      <c r="A91" s="3" t="s">
        <v>98</v>
      </c>
      <c r="B91" s="51">
        <v>51.85</v>
      </c>
      <c r="C91" s="52">
        <v>51.85</v>
      </c>
      <c r="D91" s="53"/>
      <c r="E91" s="54">
        <v>200</v>
      </c>
      <c r="F91" s="10"/>
      <c r="G91" s="63"/>
      <c r="H91" s="64"/>
    </row>
    <row r="92" spans="1:8" x14ac:dyDescent="0.25">
      <c r="A92" s="3" t="s">
        <v>99</v>
      </c>
      <c r="B92" s="51">
        <v>60</v>
      </c>
      <c r="C92" s="52">
        <v>50</v>
      </c>
      <c r="D92" s="53">
        <v>10</v>
      </c>
      <c r="E92" s="54">
        <v>150</v>
      </c>
      <c r="F92" s="10"/>
      <c r="G92" s="63"/>
      <c r="H92" s="64"/>
    </row>
    <row r="93" spans="1:8" x14ac:dyDescent="0.25">
      <c r="A93" s="3" t="s">
        <v>14</v>
      </c>
      <c r="B93" s="51">
        <v>331.7</v>
      </c>
      <c r="C93" s="52">
        <v>281.2</v>
      </c>
      <c r="D93" s="53">
        <v>50.5</v>
      </c>
      <c r="E93" s="54"/>
      <c r="F93" s="10"/>
      <c r="G93" s="63"/>
      <c r="H93" s="64"/>
    </row>
    <row r="94" spans="1:8" x14ac:dyDescent="0.25">
      <c r="A94" s="3" t="s">
        <v>16</v>
      </c>
      <c r="B94" s="51">
        <v>180</v>
      </c>
      <c r="C94" s="52">
        <v>180</v>
      </c>
      <c r="D94" s="53"/>
      <c r="E94" s="54">
        <v>300</v>
      </c>
      <c r="F94" s="10"/>
      <c r="G94" s="63"/>
      <c r="H94" s="65"/>
    </row>
    <row r="95" spans="1:8" x14ac:dyDescent="0.25">
      <c r="A95" s="3" t="s">
        <v>100</v>
      </c>
      <c r="B95" s="51">
        <v>2896.67</v>
      </c>
      <c r="C95" s="52">
        <v>2896.67</v>
      </c>
      <c r="D95" s="53"/>
      <c r="E95" s="54"/>
      <c r="F95" s="10"/>
      <c r="G95" s="63"/>
      <c r="H95" s="64"/>
    </row>
    <row r="96" spans="1:8" x14ac:dyDescent="0.25">
      <c r="A96" s="3" t="s">
        <v>101</v>
      </c>
      <c r="B96" s="51">
        <v>394.53</v>
      </c>
      <c r="C96" s="52">
        <v>394.53</v>
      </c>
      <c r="D96" s="53"/>
      <c r="E96" s="54">
        <v>1500</v>
      </c>
      <c r="F96" s="10"/>
      <c r="G96" s="63"/>
      <c r="H96" s="64"/>
    </row>
    <row r="97" spans="1:8" x14ac:dyDescent="0.25">
      <c r="A97" s="3" t="s">
        <v>102</v>
      </c>
      <c r="B97" s="51">
        <v>3360</v>
      </c>
      <c r="C97" s="52">
        <v>2800</v>
      </c>
      <c r="D97" s="53">
        <v>560</v>
      </c>
      <c r="E97" s="54"/>
      <c r="F97" s="10"/>
      <c r="G97" s="63"/>
      <c r="H97" s="64"/>
    </row>
    <row r="98" spans="1:8" x14ac:dyDescent="0.25">
      <c r="A98" s="3" t="s">
        <v>103</v>
      </c>
      <c r="B98" s="51">
        <v>1122</v>
      </c>
      <c r="C98" s="52">
        <v>1010</v>
      </c>
      <c r="D98" s="53">
        <v>112</v>
      </c>
      <c r="E98" s="54"/>
      <c r="F98" s="10"/>
      <c r="G98" s="63"/>
      <c r="H98" s="64"/>
    </row>
    <row r="99" spans="1:8" x14ac:dyDescent="0.25">
      <c r="A99" s="3" t="s">
        <v>104</v>
      </c>
      <c r="B99" s="51">
        <v>3435.54</v>
      </c>
      <c r="C99" s="52">
        <v>2862.95</v>
      </c>
      <c r="D99" s="53">
        <v>572.59</v>
      </c>
      <c r="E99" s="54"/>
      <c r="F99" s="10"/>
      <c r="G99" s="63"/>
      <c r="H99" s="64"/>
    </row>
    <row r="100" spans="1:8" x14ac:dyDescent="0.25">
      <c r="A100" s="3" t="s">
        <v>105</v>
      </c>
      <c r="B100" s="51">
        <v>152.88</v>
      </c>
      <c r="C100" s="52">
        <v>152.88</v>
      </c>
      <c r="D100" s="53"/>
      <c r="E100" s="54"/>
      <c r="F100" s="10"/>
      <c r="G100" s="63"/>
      <c r="H100" s="64"/>
    </row>
    <row r="101" spans="1:8" x14ac:dyDescent="0.25">
      <c r="A101" s="3" t="s">
        <v>106</v>
      </c>
      <c r="B101" s="51">
        <v>257.94</v>
      </c>
      <c r="C101" s="52">
        <v>214.95</v>
      </c>
      <c r="D101" s="53">
        <v>42.99</v>
      </c>
      <c r="E101" s="54"/>
      <c r="F101" s="10"/>
      <c r="G101" s="63"/>
      <c r="H101" s="64"/>
    </row>
    <row r="102" spans="1:8" x14ac:dyDescent="0.25">
      <c r="A102" s="3" t="s">
        <v>107</v>
      </c>
      <c r="B102" s="51">
        <v>58</v>
      </c>
      <c r="C102" s="52">
        <v>58</v>
      </c>
      <c r="D102" s="53"/>
      <c r="E102" s="54">
        <v>100</v>
      </c>
      <c r="F102" s="10"/>
      <c r="G102" s="63"/>
      <c r="H102" s="64"/>
    </row>
    <row r="103" spans="1:8" x14ac:dyDescent="0.25">
      <c r="A103" s="3" t="s">
        <v>108</v>
      </c>
      <c r="B103" s="51">
        <v>270.89999999999998</v>
      </c>
      <c r="C103" s="52">
        <v>270.89999999999998</v>
      </c>
      <c r="D103" s="53"/>
      <c r="E103" s="54"/>
      <c r="F103" s="10"/>
      <c r="G103" s="63"/>
      <c r="H103" s="64"/>
    </row>
    <row r="104" spans="1:8" x14ac:dyDescent="0.25">
      <c r="A104" s="3"/>
      <c r="B104" s="51"/>
      <c r="C104" s="52"/>
      <c r="D104" s="53"/>
      <c r="E104" s="54"/>
      <c r="F104" s="10"/>
      <c r="G104" s="63"/>
      <c r="H104" s="64"/>
    </row>
    <row r="105" spans="1:8" x14ac:dyDescent="0.25">
      <c r="A105" s="3" t="s">
        <v>109</v>
      </c>
      <c r="B105" s="51"/>
      <c r="C105" s="52"/>
      <c r="D105" s="53"/>
      <c r="E105" s="66"/>
      <c r="F105" s="10"/>
      <c r="G105" s="63"/>
      <c r="H105" s="64"/>
    </row>
    <row r="106" spans="1:8" x14ac:dyDescent="0.25">
      <c r="A106" s="3" t="s">
        <v>110</v>
      </c>
      <c r="B106" s="51"/>
      <c r="C106" s="52"/>
      <c r="D106" s="53"/>
      <c r="E106" s="66"/>
      <c r="F106" s="10"/>
      <c r="G106" s="3"/>
      <c r="H106" s="3"/>
    </row>
    <row r="107" spans="1:8" x14ac:dyDescent="0.25">
      <c r="A107" s="3" t="s">
        <v>111</v>
      </c>
      <c r="B107" s="51"/>
      <c r="C107" s="52"/>
      <c r="D107" s="53"/>
      <c r="E107" s="66"/>
      <c r="F107" s="10"/>
      <c r="G107" s="3"/>
      <c r="H107" s="3"/>
    </row>
    <row r="108" spans="1:8" x14ac:dyDescent="0.25">
      <c r="A108" s="3" t="s">
        <v>112</v>
      </c>
      <c r="B108" s="13">
        <f>SUM(B31:B107)</f>
        <v>41782.200000000004</v>
      </c>
      <c r="C108" s="13">
        <f>SUM(C31:C107)</f>
        <v>39275.519999999997</v>
      </c>
      <c r="D108" s="13">
        <f>SUM(D31:D107)</f>
        <v>2506.6799999999998</v>
      </c>
      <c r="E108" s="67"/>
      <c r="F108" s="10"/>
      <c r="G108" s="68"/>
      <c r="H108" s="68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of Year Reconcilliation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2019-06-05T09:22:45Z</cp:lastPrinted>
  <dcterms:created xsi:type="dcterms:W3CDTF">2019-06-05T09:22:29Z</dcterms:created>
  <dcterms:modified xsi:type="dcterms:W3CDTF">2019-06-05T09:24:24Z</dcterms:modified>
</cp:coreProperties>
</file>