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inance\Audit\2023 2024\"/>
    </mc:Choice>
  </mc:AlternateContent>
  <xr:revisionPtr revIDLastSave="0" documentId="13_ncr:1_{2804FC05-7969-47A5-9DE5-3B7ED98E67B7}" xr6:coauthVersionLast="47" xr6:coauthVersionMax="47" xr10:uidLastSave="{00000000-0000-0000-0000-000000000000}"/>
  <bookViews>
    <workbookView xWindow="-108" yWindow="-108" windowWidth="23256" windowHeight="12456" activeTab="1" xr2:uid="{10120F8A-F64B-4345-94EC-CD24A2CAD2DF}"/>
  </bookViews>
  <sheets>
    <sheet name="End of year reconciliation" sheetId="1" r:id="rId1"/>
    <sheet name="Receipts and Payments year 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21" i="2"/>
  <c r="G39" i="2" s="1"/>
  <c r="G9" i="2"/>
  <c r="G13" i="2" s="1"/>
  <c r="E167" i="1"/>
  <c r="D167" i="1"/>
  <c r="C167" i="1"/>
  <c r="B167" i="1"/>
  <c r="H50" i="1"/>
  <c r="H34" i="1"/>
  <c r="B32" i="1"/>
  <c r="B38" i="1" s="1"/>
  <c r="H21" i="1" s="1"/>
  <c r="H26" i="1" s="1"/>
  <c r="H24" i="1"/>
  <c r="H6" i="1"/>
  <c r="H8" i="1" s="1"/>
  <c r="H14" i="1" s="1"/>
</calcChain>
</file>

<file path=xl/sharedStrings.xml><?xml version="1.0" encoding="utf-8"?>
<sst xmlns="http://schemas.openxmlformats.org/spreadsheetml/2006/main" count="185" uniqueCount="177">
  <si>
    <t>31st March 2024</t>
  </si>
  <si>
    <t>RECEIPTS</t>
  </si>
  <si>
    <t>Annual budget</t>
  </si>
  <si>
    <t>19th April 2024</t>
  </si>
  <si>
    <t>Community Together Funding</t>
  </si>
  <si>
    <t>Balances as at 31/3/2024</t>
  </si>
  <si>
    <t>Cost of Living Crisis</t>
  </si>
  <si>
    <t>Cost of Living Crisis DCC grant)</t>
  </si>
  <si>
    <t>Current Acc:</t>
  </si>
  <si>
    <t xml:space="preserve">Cost of Living Crisis - Library Support Fund </t>
  </si>
  <si>
    <t>Less chqs o/s</t>
  </si>
  <si>
    <t>Community Emergency Plan</t>
  </si>
  <si>
    <t>Add pymts</t>
  </si>
  <si>
    <t xml:space="preserve">DCC Grass Cutting </t>
  </si>
  <si>
    <t>Grants/Donations</t>
  </si>
  <si>
    <t>Interst Skipton</t>
  </si>
  <si>
    <t>Deposit Acc:</t>
  </si>
  <si>
    <t>Interest (Deposit Account)</t>
  </si>
  <si>
    <t>Locality Funding</t>
  </si>
  <si>
    <t>Skipton</t>
  </si>
  <si>
    <t>Kings Coronation</t>
  </si>
  <si>
    <t>Miscellaneous</t>
  </si>
  <si>
    <t>BANK TOTAL</t>
  </si>
  <si>
    <t>P3</t>
  </si>
  <si>
    <t>P3 grant</t>
  </si>
  <si>
    <t>Neighbourhood Plan</t>
  </si>
  <si>
    <t>SHDC - for Green Fund</t>
  </si>
  <si>
    <t xml:space="preserve">Bal C/F </t>
  </si>
  <si>
    <t>Sherford 106 (Brixstix)</t>
  </si>
  <si>
    <t>(Restated)</t>
  </si>
  <si>
    <t>VAT Repayment</t>
  </si>
  <si>
    <t>ADD</t>
  </si>
  <si>
    <t>Brixton 1908-2018</t>
  </si>
  <si>
    <t>Total Receipts</t>
  </si>
  <si>
    <t>BrixtonDevon Website</t>
  </si>
  <si>
    <t>River Yealm Water Quality (annual 2024)</t>
  </si>
  <si>
    <t>MINUS</t>
  </si>
  <si>
    <t>River Yealm Water Quality (River Fly)</t>
  </si>
  <si>
    <t>Total Payments</t>
  </si>
  <si>
    <t>s106 re FP26 restoration of stone wall</t>
  </si>
  <si>
    <t>s106 re Cofflete</t>
  </si>
  <si>
    <t xml:space="preserve">TOTAL </t>
  </si>
  <si>
    <t>The Great Big Green Week</t>
  </si>
  <si>
    <t>Trees for Bees</t>
  </si>
  <si>
    <t>BALANCED</t>
  </si>
  <si>
    <t>YCE Grant 2021 (Bee Wild)</t>
  </si>
  <si>
    <t>YCE Grant 2022 (Bee Wild)</t>
  </si>
  <si>
    <t>Yealmpton Silverbridge Way Contrib</t>
  </si>
  <si>
    <t>Sub Total</t>
  </si>
  <si>
    <t>Cheques not cashed</t>
  </si>
  <si>
    <t xml:space="preserve">Add </t>
  </si>
  <si>
    <t>Precept</t>
  </si>
  <si>
    <t>Precept (2nd installment)</t>
  </si>
  <si>
    <t>Transfer to Lloyds</t>
  </si>
  <si>
    <t xml:space="preserve">Cheques written this month </t>
  </si>
  <si>
    <t>Transfer Skipton</t>
  </si>
  <si>
    <t>PAYMENTS</t>
  </si>
  <si>
    <t>Clerk</t>
  </si>
  <si>
    <t>Clerk Expenses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</si>
  <si>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</si>
  <si>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</si>
  <si>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</si>
  <si>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</si>
  <si>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</si>
  <si>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Councillor Training</t>
  </si>
  <si>
    <t xml:space="preserve"> Councillor Training (2022/23 budget)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</si>
  <si>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</si>
  <si>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</si>
  <si>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</si>
  <si>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</si>
  <si>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</si>
  <si>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</si>
  <si>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</si>
  <si>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 (Brixton Community Room)</t>
  </si>
  <si>
    <t>Room Hire (Sherford Community Hub)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</si>
  <si>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</si>
  <si>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</si>
  <si>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</si>
  <si>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</si>
  <si>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</si>
  <si>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</si>
  <si>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</si>
  <si>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</si>
  <si>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</si>
  <si>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</si>
  <si>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</si>
  <si>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</si>
  <si>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</si>
  <si>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</si>
  <si>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</si>
  <si>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</si>
  <si>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</si>
  <si>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 xml:space="preserve">St Marys Lighting </t>
  </si>
  <si>
    <t>Dementia Friendly Parishes</t>
  </si>
  <si>
    <t>Yealmpton &amp; Brixton Community Volunteers</t>
  </si>
  <si>
    <t>St Mary's - 6 x year group awards</t>
  </si>
  <si>
    <t>Chairman's Allowance</t>
  </si>
  <si>
    <t>Technology</t>
  </si>
  <si>
    <t>App Fees</t>
  </si>
  <si>
    <t>BPC Website</t>
  </si>
  <si>
    <t>BPC email addresses</t>
  </si>
  <si>
    <t xml:space="preserve">Zoom </t>
  </si>
  <si>
    <t>New village website</t>
  </si>
  <si>
    <t>Set up village website</t>
  </si>
  <si>
    <t>Hosting Fee / Domain name x 2</t>
  </si>
  <si>
    <t>New BPC laptop</t>
  </si>
  <si>
    <t>Maintenance / Amenity Work</t>
  </si>
  <si>
    <t>Contractor Silverbridge Way Footpath</t>
  </si>
  <si>
    <t>Contractor Silverbridge Way Footpath (2024 2025 budget)</t>
  </si>
  <si>
    <t>Silverbridge Way (additional work)</t>
  </si>
  <si>
    <t>Contractor for grass</t>
  </si>
  <si>
    <t xml:space="preserve">General maintenance </t>
  </si>
  <si>
    <t>Maintain The Green</t>
  </si>
  <si>
    <t>Additional planters/ seats</t>
  </si>
  <si>
    <t xml:space="preserve">Plants for additional planters A379 </t>
  </si>
  <si>
    <t>Highway Signs</t>
  </si>
  <si>
    <t>Highway Repairs</t>
  </si>
  <si>
    <t>Drainage Works</t>
  </si>
  <si>
    <t>Salt / Sand for Emergency use</t>
  </si>
  <si>
    <t>Clean Bus Shelter</t>
  </si>
  <si>
    <t>Printing</t>
  </si>
  <si>
    <t>Parish Publicity &amp; Newsletter</t>
  </si>
  <si>
    <t>BPC Projects</t>
  </si>
  <si>
    <t>Brixton Parish Environment Working Group</t>
  </si>
  <si>
    <t>Bee Friendly (YCE Grant)</t>
  </si>
  <si>
    <t>Brixstix Litter Bin Installation / collection</t>
  </si>
  <si>
    <t>Cost of Living Crisis (DCC Grant)</t>
  </si>
  <si>
    <t>Cost of Living - Library Support Fund Grant</t>
  </si>
  <si>
    <t>Chapter 8 Training</t>
  </si>
  <si>
    <t>FP 26 (s106 funding)</t>
  </si>
  <si>
    <t>Completion of FP26 from general reserves</t>
  </si>
  <si>
    <t>Coronation Trees</t>
  </si>
  <si>
    <t>Community Emergency Plan  (DCC Grant)</t>
  </si>
  <si>
    <t>Defibrillator</t>
  </si>
  <si>
    <t>Green Fund Grant</t>
  </si>
  <si>
    <t>ID cards and lanyards</t>
  </si>
  <si>
    <t>Local Council Award Scheme</t>
  </si>
  <si>
    <t>Additonal footpath work</t>
  </si>
  <si>
    <t>Neigh / Sport &amp; Rec Plan Room Hire</t>
  </si>
  <si>
    <t>*</t>
  </si>
  <si>
    <t>Telephone Boxes / Defibrilators</t>
  </si>
  <si>
    <t>Land at Cofflete</t>
  </si>
  <si>
    <t>Land at Cofflette (Comm Together Fund)</t>
  </si>
  <si>
    <t>Land at Cofflee (s106 funding)</t>
  </si>
  <si>
    <t>Minkey Lane (Highways project)</t>
  </si>
  <si>
    <t>Owl Seat Refurb</t>
  </si>
  <si>
    <t>Plastic Free Projects</t>
  </si>
  <si>
    <t>King Charles III Coronation</t>
  </si>
  <si>
    <t>River Yealm Water Quality (set up)</t>
  </si>
  <si>
    <t>River Yealm Water Quality (annual)</t>
  </si>
  <si>
    <t>Silverbridge Way expansion</t>
  </si>
  <si>
    <t xml:space="preserve">Sherford </t>
  </si>
  <si>
    <t>Street Cleaning Equip (YCE Grant)</t>
  </si>
  <si>
    <t>Snow Warden equipment</t>
  </si>
  <si>
    <t>Purchase of new VAS</t>
  </si>
  <si>
    <t>VAS</t>
  </si>
  <si>
    <t>Village Improvements</t>
  </si>
  <si>
    <t>Village Noticeboard</t>
  </si>
  <si>
    <t>Victorian Lamppost</t>
  </si>
  <si>
    <t>Transfer Lloyds</t>
  </si>
  <si>
    <t>TOTAL</t>
  </si>
  <si>
    <t>Receipts and Payments Account for year ended 31 March 2024</t>
  </si>
  <si>
    <t>Year-end reconciliation of accounts</t>
  </si>
  <si>
    <t xml:space="preserve">                £</t>
  </si>
  <si>
    <t>Balance of accounts  brought forward 1 April 2023</t>
  </si>
  <si>
    <t>Restated</t>
  </si>
  <si>
    <t>Add receipts during 2023/24</t>
  </si>
  <si>
    <t>Less payments during 2023/24</t>
  </si>
  <si>
    <t>Fund  balance  carried forward at 31 March 2024</t>
  </si>
  <si>
    <t>Represented by bank reconciliation</t>
  </si>
  <si>
    <t xml:space="preserve">                  £</t>
  </si>
  <si>
    <t>Bank statement balance at 31 March 2024</t>
  </si>
  <si>
    <t>Lloyds Current Account</t>
  </si>
  <si>
    <t>Lloyds Deposit Account</t>
  </si>
  <si>
    <t xml:space="preserve">Skipton </t>
  </si>
  <si>
    <t>Less unpresented cheques</t>
  </si>
  <si>
    <t>Updated bank balance at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</si>
</sst>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.5"/>
      <color theme="1"/>
      <name val="Arial"/>
      <family val="2"/>
    </font>
    <font>
      <b/>
      <u/>
      <sz val="8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Aeri"/>
    </font>
    <font>
      <sz val="8"/>
      <color theme="1"/>
      <name val="Arial"/>
      <family val="2"/>
    </font>
    <font>
      <sz val="8.5"/>
      <color rgb="FF00B050"/>
      <name val="Arial"/>
      <family val="2"/>
    </font>
    <font>
      <sz val="8"/>
      <color rgb="FF7030A0"/>
      <name val="Arial"/>
      <family val="2"/>
    </font>
    <font>
      <sz val="8"/>
      <color rgb="FF7030A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sz val="8"/>
      <color theme="9"/>
      <name val="Aptos Narrow"/>
      <family val="2"/>
      <scheme val="minor"/>
    </font>
    <font>
      <b/>
      <sz val="8.5"/>
      <color rgb="FF7030A0"/>
      <name val="Aptos Narrow"/>
      <family val="2"/>
      <scheme val="minor"/>
    </font>
    <font>
      <sz val="8.5"/>
      <color rgb="FF7030A0"/>
      <name val="Aptos Narrow"/>
      <family val="2"/>
      <scheme val="minor"/>
    </font>
    <font>
      <sz val="8.35"/>
      <color rgb="FF7030A0"/>
      <name val="Aptos Narrow"/>
      <family val="2"/>
      <scheme val="minor"/>
    </font>
    <font>
      <sz val="8.5"/>
      <color rgb="FF7030A0"/>
      <name val="Arial"/>
      <family val="2"/>
    </font>
    <font>
      <sz val="11"/>
      <color rgb="FF7030A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15" fontId="2" fillId="0" borderId="0" xfId="0" applyNumberFormat="1" applyFont="1"/>
    <xf numFmtId="0" fontId="3" fillId="0" borderId="0" xfId="0" applyFont="1"/>
    <xf numFmtId="0" fontId="4" fillId="0" borderId="0" xfId="0" applyFont="1"/>
    <xf numFmtId="44" fontId="5" fillId="0" borderId="0" xfId="1" applyFont="1"/>
    <xf numFmtId="0" fontId="6" fillId="2" borderId="0" xfId="0" applyFont="1" applyFill="1"/>
    <xf numFmtId="0" fontId="0" fillId="3" borderId="0" xfId="0" applyFill="1"/>
    <xf numFmtId="16" fontId="2" fillId="0" borderId="1" xfId="0" applyNumberFormat="1" applyFont="1" applyBorder="1"/>
    <xf numFmtId="0" fontId="7" fillId="0" borderId="2" xfId="0" applyFont="1" applyBorder="1"/>
    <xf numFmtId="0" fontId="7" fillId="0" borderId="0" xfId="0" applyFont="1"/>
    <xf numFmtId="16" fontId="7" fillId="0" borderId="3" xfId="0" applyNumberFormat="1" applyFont="1" applyBorder="1"/>
    <xf numFmtId="0" fontId="7" fillId="0" borderId="4" xfId="0" applyFont="1" applyBorder="1"/>
    <xf numFmtId="164" fontId="7" fillId="0" borderId="0" xfId="1" applyNumberFormat="1" applyFont="1"/>
    <xf numFmtId="44" fontId="8" fillId="2" borderId="0" xfId="1" applyFont="1" applyFill="1"/>
    <xf numFmtId="0" fontId="7" fillId="0" borderId="3" xfId="0" applyFont="1" applyBorder="1"/>
    <xf numFmtId="44" fontId="7" fillId="0" borderId="4" xfId="1" applyFont="1" applyBorder="1"/>
    <xf numFmtId="0" fontId="9" fillId="0" borderId="3" xfId="0" applyFont="1" applyBorder="1"/>
    <xf numFmtId="44" fontId="9" fillId="0" borderId="4" xfId="1" applyFont="1" applyBorder="1"/>
    <xf numFmtId="44" fontId="9" fillId="0" borderId="4" xfId="0" applyNumberFormat="1" applyFont="1" applyBorder="1"/>
    <xf numFmtId="0" fontId="10" fillId="0" borderId="3" xfId="0" applyFont="1" applyBorder="1"/>
    <xf numFmtId="0" fontId="11" fillId="0" borderId="3" xfId="0" applyFont="1" applyBorder="1"/>
    <xf numFmtId="44" fontId="11" fillId="0" borderId="4" xfId="1" applyFont="1" applyBorder="1"/>
    <xf numFmtId="0" fontId="0" fillId="0" borderId="5" xfId="0" applyBorder="1"/>
    <xf numFmtId="0" fontId="0" fillId="0" borderId="6" xfId="0" applyBorder="1"/>
    <xf numFmtId="0" fontId="7" fillId="4" borderId="7" xfId="0" applyFont="1" applyFill="1" applyBorder="1"/>
    <xf numFmtId="44" fontId="7" fillId="4" borderId="8" xfId="0" applyNumberFormat="1" applyFont="1" applyFill="1" applyBorder="1"/>
    <xf numFmtId="14" fontId="7" fillId="0" borderId="0" xfId="0" applyNumberFormat="1" applyFont="1"/>
    <xf numFmtId="44" fontId="7" fillId="0" borderId="0" xfId="1" applyFont="1" applyBorder="1"/>
    <xf numFmtId="0" fontId="7" fillId="0" borderId="1" xfId="0" applyFont="1" applyBorder="1"/>
    <xf numFmtId="8" fontId="7" fillId="0" borderId="2" xfId="0" applyNumberFormat="1" applyFont="1" applyBorder="1"/>
    <xf numFmtId="0" fontId="12" fillId="0" borderId="3" xfId="0" applyFont="1" applyBorder="1"/>
    <xf numFmtId="0" fontId="12" fillId="0" borderId="4" xfId="0" applyFont="1" applyBorder="1" applyAlignment="1">
      <alignment horizontal="center"/>
    </xf>
    <xf numFmtId="0" fontId="13" fillId="0" borderId="3" xfId="0" applyFont="1" applyBorder="1"/>
    <xf numFmtId="44" fontId="13" fillId="0" borderId="4" xfId="0" applyNumberFormat="1" applyFont="1" applyBorder="1"/>
    <xf numFmtId="0" fontId="14" fillId="0" borderId="3" xfId="0" applyFont="1" applyBorder="1"/>
    <xf numFmtId="0" fontId="14" fillId="0" borderId="4" xfId="0" applyFont="1" applyBorder="1"/>
    <xf numFmtId="44" fontId="14" fillId="0" borderId="4" xfId="0" applyNumberFormat="1" applyFont="1" applyBorder="1"/>
    <xf numFmtId="0" fontId="0" fillId="0" borderId="3" xfId="0" applyBorder="1"/>
    <xf numFmtId="0" fontId="0" fillId="0" borderId="4" xfId="0" applyBorder="1"/>
    <xf numFmtId="8" fontId="7" fillId="4" borderId="8" xfId="0" applyNumberFormat="1" applyFont="1" applyFill="1" applyBorder="1"/>
    <xf numFmtId="44" fontId="7" fillId="0" borderId="0" xfId="1" applyFont="1"/>
    <xf numFmtId="0" fontId="11" fillId="0" borderId="0" xfId="0" applyFont="1"/>
    <xf numFmtId="0" fontId="15" fillId="0" borderId="9" xfId="0" applyFont="1" applyBorder="1" applyAlignment="1">
      <alignment horizontal="center"/>
    </xf>
    <xf numFmtId="0" fontId="2" fillId="0" borderId="0" xfId="0" applyFont="1" applyAlignment="1">
      <alignment horizontal="right"/>
    </xf>
    <xf numFmtId="44" fontId="3" fillId="0" borderId="10" xfId="1" applyFont="1" applyBorder="1"/>
    <xf numFmtId="44" fontId="8" fillId="2" borderId="10" xfId="1" applyFont="1" applyFill="1" applyBorder="1"/>
    <xf numFmtId="0" fontId="16" fillId="0" borderId="0" xfId="0" applyFont="1"/>
    <xf numFmtId="44" fontId="5" fillId="0" borderId="0" xfId="1" applyFont="1" applyBorder="1"/>
    <xf numFmtId="1" fontId="17" fillId="0" borderId="0" xfId="0" applyNumberFormat="1" applyFont="1"/>
    <xf numFmtId="164" fontId="17" fillId="0" borderId="0" xfId="1" applyNumberFormat="1" applyFont="1" applyFill="1" applyBorder="1"/>
    <xf numFmtId="44" fontId="8" fillId="2" borderId="0" xfId="1" applyFont="1" applyFill="1" applyBorder="1"/>
    <xf numFmtId="1" fontId="18" fillId="0" borderId="0" xfId="0" applyNumberFormat="1" applyFont="1"/>
    <xf numFmtId="44" fontId="18" fillId="0" borderId="10" xfId="1" applyFont="1" applyBorder="1"/>
    <xf numFmtId="0" fontId="0" fillId="2" borderId="0" xfId="0" applyFill="1"/>
    <xf numFmtId="0" fontId="17" fillId="0" borderId="0" xfId="0" applyFont="1"/>
    <xf numFmtId="44" fontId="17" fillId="0" borderId="0" xfId="1" applyFont="1"/>
    <xf numFmtId="0" fontId="19" fillId="0" borderId="0" xfId="1" applyNumberFormat="1" applyFont="1"/>
    <xf numFmtId="0" fontId="17" fillId="0" borderId="0" xfId="1" applyNumberFormat="1" applyFont="1"/>
    <xf numFmtId="0" fontId="5" fillId="2" borderId="0" xfId="0" applyFont="1" applyFill="1"/>
    <xf numFmtId="0" fontId="2" fillId="0" borderId="0" xfId="0" applyFont="1"/>
    <xf numFmtId="0" fontId="5" fillId="0" borderId="0" xfId="0" applyFont="1"/>
    <xf numFmtId="44" fontId="17" fillId="0" borderId="0" xfId="1" applyFont="1" applyBorder="1"/>
    <xf numFmtId="0" fontId="20" fillId="0" borderId="0" xfId="0" applyFont="1"/>
    <xf numFmtId="44" fontId="16" fillId="0" borderId="10" xfId="1" applyFont="1" applyBorder="1"/>
    <xf numFmtId="44" fontId="5" fillId="2" borderId="0" xfId="1" applyFont="1" applyFill="1"/>
    <xf numFmtId="44" fontId="3" fillId="0" borderId="0" xfId="1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0" applyNumberFormat="1" applyFont="1"/>
    <xf numFmtId="43" fontId="22" fillId="0" borderId="0" xfId="0" applyNumberFormat="1" applyFont="1" applyAlignment="1">
      <alignment horizontal="right"/>
    </xf>
    <xf numFmtId="43" fontId="22" fillId="0" borderId="11" xfId="0" applyNumberFormat="1" applyFont="1" applyBorder="1"/>
    <xf numFmtId="0" fontId="21" fillId="0" borderId="0" xfId="0" applyFont="1" applyAlignment="1">
      <alignment horizontal="center"/>
    </xf>
    <xf numFmtId="43" fontId="21" fillId="0" borderId="0" xfId="0" applyNumberFormat="1" applyFont="1"/>
    <xf numFmtId="43" fontId="21" fillId="0" borderId="12" xfId="0" applyNumberFormat="1" applyFont="1" applyBorder="1"/>
    <xf numFmtId="1" fontId="23" fillId="0" borderId="0" xfId="0" applyNumberFormat="1" applyFont="1"/>
    <xf numFmtId="2" fontId="23" fillId="0" borderId="0" xfId="1" applyNumberFormat="1" applyFont="1" applyFill="1" applyBorder="1"/>
    <xf numFmtId="0" fontId="23" fillId="0" borderId="0" xfId="1" applyNumberFormat="1" applyFont="1"/>
    <xf numFmtId="2" fontId="23" fillId="0" borderId="0" xfId="1" applyNumberFormat="1" applyFont="1"/>
    <xf numFmtId="2" fontId="23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95FF-5E88-46CD-8CF8-D9A82E2B1FA4}">
  <dimension ref="A1:H167"/>
  <sheetViews>
    <sheetView workbookViewId="0">
      <selection activeCell="J28" sqref="J28"/>
    </sheetView>
  </sheetViews>
  <sheetFormatPr defaultRowHeight="14.4"/>
  <cols>
    <col min="1" max="1" width="31.21875" customWidth="1"/>
    <col min="2" max="2" width="14" customWidth="1"/>
    <col min="3" max="3" width="13" customWidth="1"/>
    <col min="5" max="5" width="11.33203125" customWidth="1"/>
    <col min="6" max="6" width="2.109375" customWidth="1"/>
    <col min="8" max="8" width="11.77734375" customWidth="1"/>
  </cols>
  <sheetData>
    <row r="1" spans="1:8" ht="15" thickBot="1">
      <c r="A1" s="1" t="s">
        <v>0</v>
      </c>
      <c r="B1" s="2"/>
      <c r="C1" s="2"/>
      <c r="D1" s="2"/>
    </row>
    <row r="2" spans="1:8">
      <c r="A2" s="3" t="s">
        <v>1</v>
      </c>
      <c r="B2" s="4"/>
      <c r="C2" s="4"/>
      <c r="D2" s="4"/>
      <c r="E2" s="5" t="s">
        <v>2</v>
      </c>
      <c r="F2" s="6"/>
      <c r="G2" s="7" t="s">
        <v>3</v>
      </c>
      <c r="H2" s="8"/>
    </row>
    <row r="3" spans="1:8">
      <c r="A3" s="9" t="s">
        <v>4</v>
      </c>
      <c r="B3" s="4">
        <v>6748.02</v>
      </c>
      <c r="C3" s="4"/>
      <c r="D3" s="4"/>
      <c r="E3" s="5"/>
      <c r="F3" s="6"/>
      <c r="G3" s="10" t="s">
        <v>5</v>
      </c>
      <c r="H3" s="11"/>
    </row>
    <row r="4" spans="1:8">
      <c r="A4" s="9" t="s">
        <v>6</v>
      </c>
      <c r="B4" s="4">
        <v>623.49</v>
      </c>
      <c r="C4" s="4"/>
      <c r="D4" s="4"/>
      <c r="E4" s="5"/>
      <c r="F4" s="6"/>
      <c r="G4" s="10"/>
      <c r="H4" s="11"/>
    </row>
    <row r="5" spans="1:8">
      <c r="A5" s="9" t="s">
        <v>7</v>
      </c>
      <c r="B5" s="12">
        <v>1000</v>
      </c>
      <c r="C5" s="4"/>
      <c r="D5" s="4"/>
      <c r="E5" s="13"/>
      <c r="F5" s="6"/>
      <c r="G5" s="14" t="s">
        <v>8</v>
      </c>
      <c r="H5" s="15">
        <v>5587.02</v>
      </c>
    </row>
    <row r="6" spans="1:8">
      <c r="A6" s="9" t="s">
        <v>9</v>
      </c>
      <c r="B6" s="4">
        <v>300</v>
      </c>
      <c r="C6" s="4"/>
      <c r="D6" s="4"/>
      <c r="E6" s="13"/>
      <c r="F6" s="6"/>
      <c r="G6" s="16" t="s">
        <v>10</v>
      </c>
      <c r="H6" s="17">
        <f>SUM(H34+H50)</f>
        <v>3368.8</v>
      </c>
    </row>
    <row r="7" spans="1:8">
      <c r="A7" s="9" t="s">
        <v>11</v>
      </c>
      <c r="B7" s="4"/>
      <c r="C7" s="4"/>
      <c r="D7" s="4"/>
      <c r="E7" s="13"/>
      <c r="F7" s="6"/>
      <c r="G7" s="16" t="s">
        <v>12</v>
      </c>
      <c r="H7" s="18">
        <v>0</v>
      </c>
    </row>
    <row r="8" spans="1:8">
      <c r="A8" s="9" t="s">
        <v>13</v>
      </c>
      <c r="B8" s="4">
        <v>573</v>
      </c>
      <c r="C8" s="4"/>
      <c r="D8" s="4"/>
      <c r="E8" s="13"/>
      <c r="F8" s="6"/>
      <c r="G8" s="19"/>
      <c r="H8" s="15">
        <f>SUM(H5-H6+H7)</f>
        <v>2218.2200000000003</v>
      </c>
    </row>
    <row r="9" spans="1:8">
      <c r="A9" s="9" t="s">
        <v>14</v>
      </c>
      <c r="B9" s="4">
        <v>600</v>
      </c>
      <c r="C9" s="4"/>
      <c r="D9" s="4"/>
      <c r="E9" s="13"/>
      <c r="F9" s="6"/>
      <c r="G9" s="20"/>
      <c r="H9" s="21"/>
    </row>
    <row r="10" spans="1:8">
      <c r="A10" s="9" t="s">
        <v>15</v>
      </c>
      <c r="B10" s="4">
        <v>2838.69</v>
      </c>
      <c r="C10" s="4"/>
      <c r="D10" s="4"/>
      <c r="E10" s="13"/>
      <c r="F10" s="6"/>
      <c r="G10" s="14" t="s">
        <v>16</v>
      </c>
      <c r="H10" s="15">
        <v>239.1</v>
      </c>
    </row>
    <row r="11" spans="1:8">
      <c r="A11" s="9" t="s">
        <v>17</v>
      </c>
      <c r="B11" s="4">
        <v>23.03</v>
      </c>
      <c r="C11" s="4"/>
      <c r="D11" s="4"/>
      <c r="E11" s="13"/>
      <c r="F11" s="6"/>
      <c r="G11" s="14"/>
      <c r="H11" s="15"/>
    </row>
    <row r="12" spans="1:8">
      <c r="A12" s="9" t="s">
        <v>18</v>
      </c>
      <c r="B12" s="4"/>
      <c r="C12" s="4"/>
      <c r="D12" s="4"/>
      <c r="E12" s="13"/>
      <c r="F12" s="6"/>
      <c r="G12" s="14" t="s">
        <v>19</v>
      </c>
      <c r="H12" s="15">
        <v>102624.53</v>
      </c>
    </row>
    <row r="13" spans="1:8">
      <c r="A13" s="9" t="s">
        <v>20</v>
      </c>
      <c r="B13" s="4">
        <v>604.38</v>
      </c>
      <c r="C13" s="4"/>
      <c r="D13" s="4"/>
      <c r="E13" s="13"/>
      <c r="F13" s="6"/>
      <c r="G13" s="22"/>
      <c r="H13" s="23"/>
    </row>
    <row r="14" spans="1:8" ht="15" thickBot="1">
      <c r="A14" s="9" t="s">
        <v>21</v>
      </c>
      <c r="B14" s="4"/>
      <c r="C14" s="4"/>
      <c r="D14" s="4"/>
      <c r="E14" s="13"/>
      <c r="F14" s="6"/>
      <c r="G14" s="24" t="s">
        <v>22</v>
      </c>
      <c r="H14" s="25">
        <f>SUM(H8+H10+H12)</f>
        <v>105081.85</v>
      </c>
    </row>
    <row r="15" spans="1:8">
      <c r="A15" s="9" t="s">
        <v>23</v>
      </c>
      <c r="B15" s="4"/>
      <c r="C15" s="4"/>
      <c r="D15" s="4"/>
      <c r="E15" s="13"/>
      <c r="F15" s="6"/>
      <c r="G15" s="26"/>
      <c r="H15" s="27"/>
    </row>
    <row r="16" spans="1:8">
      <c r="A16" s="9" t="s">
        <v>24</v>
      </c>
      <c r="B16" s="4">
        <v>200</v>
      </c>
      <c r="C16" s="4"/>
      <c r="D16" s="4"/>
      <c r="E16" s="13"/>
      <c r="F16" s="6"/>
    </row>
    <row r="17" spans="1:8" ht="15" thickBot="1">
      <c r="A17" s="9" t="s">
        <v>25</v>
      </c>
      <c r="B17" s="4"/>
      <c r="C17" s="4"/>
      <c r="D17" s="4"/>
      <c r="E17" s="13"/>
      <c r="F17" s="6"/>
    </row>
    <row r="18" spans="1:8">
      <c r="A18" s="9" t="s">
        <v>26</v>
      </c>
      <c r="B18" s="4"/>
      <c r="C18" s="4"/>
      <c r="D18" s="4"/>
      <c r="E18" s="13"/>
      <c r="F18" s="6"/>
      <c r="G18" s="28" t="s">
        <v>27</v>
      </c>
      <c r="H18" s="29">
        <v>106453.12</v>
      </c>
    </row>
    <row r="19" spans="1:8">
      <c r="A19" s="9" t="s">
        <v>28</v>
      </c>
      <c r="B19" s="4"/>
      <c r="C19" s="4"/>
      <c r="D19" s="4"/>
      <c r="E19" s="13"/>
      <c r="F19" s="6"/>
      <c r="G19" s="30"/>
      <c r="H19" s="31" t="s">
        <v>29</v>
      </c>
    </row>
    <row r="20" spans="1:8">
      <c r="A20" s="9" t="s">
        <v>30</v>
      </c>
      <c r="B20" s="4">
        <v>1925.87</v>
      </c>
      <c r="C20" s="4"/>
      <c r="D20" s="4"/>
      <c r="E20" s="13"/>
      <c r="F20" s="6"/>
      <c r="G20" s="32" t="s">
        <v>31</v>
      </c>
      <c r="H20" s="33"/>
    </row>
    <row r="21" spans="1:8">
      <c r="A21" s="9" t="s">
        <v>32</v>
      </c>
      <c r="B21" s="4"/>
      <c r="C21" s="4"/>
      <c r="D21" s="4"/>
      <c r="E21" s="13"/>
      <c r="F21" s="6"/>
      <c r="G21" s="32" t="s">
        <v>33</v>
      </c>
      <c r="H21" s="33">
        <f>SUM(B38)</f>
        <v>81657.8</v>
      </c>
    </row>
    <row r="22" spans="1:8">
      <c r="A22" s="9" t="s">
        <v>34</v>
      </c>
      <c r="B22" s="4">
        <v>86.32</v>
      </c>
      <c r="C22" s="4"/>
      <c r="D22" s="4"/>
      <c r="E22" s="13"/>
      <c r="F22" s="6"/>
      <c r="G22" s="14"/>
      <c r="H22" s="15"/>
    </row>
    <row r="23" spans="1:8">
      <c r="A23" s="9" t="s">
        <v>35</v>
      </c>
      <c r="B23" s="4">
        <v>240</v>
      </c>
      <c r="C23" s="4"/>
      <c r="D23" s="4"/>
      <c r="E23" s="13"/>
      <c r="F23" s="6"/>
      <c r="G23" s="34" t="s">
        <v>36</v>
      </c>
      <c r="H23" s="35"/>
    </row>
    <row r="24" spans="1:8">
      <c r="A24" s="9" t="s">
        <v>37</v>
      </c>
      <c r="B24" s="4">
        <v>950</v>
      </c>
      <c r="C24" s="4"/>
      <c r="D24" s="4"/>
      <c r="E24" s="13"/>
      <c r="F24" s="6"/>
      <c r="G24" s="34" t="s">
        <v>38</v>
      </c>
      <c r="H24" s="36">
        <f>SUM(B167)</f>
        <v>83029.070000000007</v>
      </c>
    </row>
    <row r="25" spans="1:8">
      <c r="A25" s="9" t="s">
        <v>39</v>
      </c>
      <c r="B25" s="4">
        <v>405</v>
      </c>
      <c r="C25" s="4"/>
      <c r="D25" s="4"/>
      <c r="E25" s="13"/>
      <c r="F25" s="6"/>
      <c r="G25" s="37"/>
      <c r="H25" s="38"/>
    </row>
    <row r="26" spans="1:8" ht="15" thickBot="1">
      <c r="A26" s="9" t="s">
        <v>40</v>
      </c>
      <c r="B26" s="4">
        <v>460</v>
      </c>
      <c r="C26" s="4"/>
      <c r="D26" s="4"/>
      <c r="E26" s="13"/>
      <c r="F26" s="6"/>
      <c r="G26" s="24" t="s">
        <v>41</v>
      </c>
      <c r="H26" s="39">
        <f>SUM(H18)+H21-H24</f>
        <v>105081.84999999998</v>
      </c>
    </row>
    <row r="27" spans="1:8" ht="15" thickBot="1">
      <c r="A27" s="9" t="s">
        <v>42</v>
      </c>
      <c r="B27" s="4"/>
      <c r="C27" s="4"/>
      <c r="D27" s="4"/>
      <c r="E27" s="13"/>
      <c r="F27" s="6"/>
      <c r="G27" s="9"/>
      <c r="H27" s="40"/>
    </row>
    <row r="28" spans="1:8" ht="15" thickBot="1">
      <c r="A28" s="9" t="s">
        <v>43</v>
      </c>
      <c r="B28" s="4"/>
      <c r="C28" s="4"/>
      <c r="D28" s="4"/>
      <c r="E28" s="13"/>
      <c r="F28" s="6"/>
      <c r="G28" s="41"/>
      <c r="H28" s="42" t="s">
        <v>44</v>
      </c>
    </row>
    <row r="29" spans="1:8">
      <c r="A29" s="9" t="s">
        <v>45</v>
      </c>
      <c r="B29" s="4"/>
      <c r="C29" s="4"/>
      <c r="D29" s="4"/>
      <c r="E29" s="13"/>
      <c r="F29" s="6"/>
    </row>
    <row r="30" spans="1:8">
      <c r="A30" s="9" t="s">
        <v>46</v>
      </c>
      <c r="B30" s="4"/>
      <c r="C30" s="4"/>
      <c r="D30" s="4"/>
      <c r="E30" s="13"/>
      <c r="F30" s="6"/>
    </row>
    <row r="31" spans="1:8">
      <c r="A31" s="9" t="s">
        <v>47</v>
      </c>
      <c r="B31" s="4">
        <v>1420</v>
      </c>
      <c r="C31" s="4"/>
      <c r="D31" s="4"/>
      <c r="E31" s="13"/>
      <c r="F31" s="6"/>
      <c r="G31" s="41"/>
      <c r="H31" s="41"/>
    </row>
    <row r="32" spans="1:8">
      <c r="A32" s="43" t="s">
        <v>48</v>
      </c>
      <c r="B32" s="44">
        <f>SUM(B3:B31)</f>
        <v>18997.8</v>
      </c>
      <c r="C32" s="4"/>
      <c r="D32" s="4"/>
      <c r="E32" s="45"/>
      <c r="F32" s="6"/>
      <c r="G32" s="46" t="s">
        <v>49</v>
      </c>
    </row>
    <row r="33" spans="1:8">
      <c r="A33" s="43" t="s">
        <v>50</v>
      </c>
      <c r="B33" s="47"/>
      <c r="C33" s="4"/>
      <c r="D33" s="4"/>
      <c r="E33" s="13"/>
      <c r="F33" s="6"/>
      <c r="G33" s="48">
        <v>2271</v>
      </c>
      <c r="H33" s="49">
        <v>225</v>
      </c>
    </row>
    <row r="34" spans="1:8">
      <c r="A34" s="9" t="s">
        <v>51</v>
      </c>
      <c r="B34" s="4">
        <v>20330</v>
      </c>
      <c r="C34" s="4"/>
      <c r="D34" s="4"/>
      <c r="E34" s="50"/>
      <c r="F34" s="6"/>
      <c r="G34" s="51"/>
      <c r="H34" s="52">
        <f>SUM(H33)</f>
        <v>225</v>
      </c>
    </row>
    <row r="35" spans="1:8">
      <c r="A35" s="9" t="s">
        <v>52</v>
      </c>
      <c r="B35" s="4">
        <v>20330</v>
      </c>
      <c r="C35" s="4"/>
      <c r="D35" s="4"/>
      <c r="E35" s="53"/>
      <c r="F35" s="6"/>
      <c r="G35" s="54"/>
      <c r="H35" s="55"/>
    </row>
    <row r="36" spans="1:8">
      <c r="A36" s="9" t="s">
        <v>53</v>
      </c>
      <c r="B36" s="4">
        <v>2000</v>
      </c>
      <c r="C36" s="4"/>
      <c r="D36" s="4"/>
      <c r="E36" s="53"/>
      <c r="F36" s="6"/>
      <c r="G36" s="54" t="s">
        <v>54</v>
      </c>
      <c r="H36" s="55"/>
    </row>
    <row r="37" spans="1:8">
      <c r="A37" s="9" t="s">
        <v>55</v>
      </c>
      <c r="B37" s="4">
        <v>20000</v>
      </c>
      <c r="C37" s="4"/>
      <c r="D37" s="4"/>
      <c r="E37" s="53"/>
      <c r="F37" s="6"/>
      <c r="G37" s="56">
        <v>2312</v>
      </c>
      <c r="H37" s="55">
        <v>39.22</v>
      </c>
    </row>
    <row r="38" spans="1:8">
      <c r="A38" s="43" t="s">
        <v>33</v>
      </c>
      <c r="B38" s="44">
        <f>SUM(B32:B37)</f>
        <v>81657.8</v>
      </c>
      <c r="C38" s="4"/>
      <c r="D38" s="4"/>
      <c r="E38" s="53"/>
      <c r="F38" s="6"/>
      <c r="G38" s="57">
        <v>2313</v>
      </c>
      <c r="H38" s="55">
        <v>50.96</v>
      </c>
    </row>
    <row r="39" spans="1:8">
      <c r="A39" s="9"/>
      <c r="B39" s="4"/>
      <c r="C39" s="4"/>
      <c r="D39" s="4"/>
      <c r="E39" s="53"/>
      <c r="F39" s="6"/>
      <c r="G39" s="57">
        <v>2314</v>
      </c>
      <c r="H39" s="55">
        <v>816</v>
      </c>
    </row>
    <row r="40" spans="1:8">
      <c r="A40" s="3" t="s">
        <v>56</v>
      </c>
      <c r="B40" s="4"/>
      <c r="C40" s="4"/>
      <c r="D40" s="4"/>
      <c r="E40" s="58"/>
      <c r="F40" s="6"/>
      <c r="G40" s="57">
        <v>2315</v>
      </c>
      <c r="H40" s="55">
        <v>99.38</v>
      </c>
    </row>
    <row r="41" spans="1:8">
      <c r="A41" s="59" t="s">
        <v>57</v>
      </c>
      <c r="B41" s="60"/>
      <c r="C41" s="60"/>
      <c r="D41" s="60"/>
      <c r="E41" s="58"/>
      <c r="F41" s="6"/>
      <c r="G41" s="57">
        <v>2316</v>
      </c>
      <c r="H41" s="61">
        <v>104.96</v>
      </c>
    </row>
    <row r="42" spans="1:8">
      <c r="A42" s="9" t="s">
        <v>58</v>
      </c>
      <c r="B42" s="4">
        <v>355.14</v>
      </c>
      <c r="C42" s="4">
        <v>355.14</v>
      </c>
      <c r="D42" s="4"/>
      <c r="E42" s="13">
        <v>750</v>
      </c>
      <c r="F42" s="6"/>
      <c r="G42" s="56">
        <v>2317</v>
      </c>
      <c r="H42" s="55">
        <v>40</v>
      </c>
    </row>
    <row r="43" spans="1:8">
      <c r="A43" s="9" t="s">
        <v>59</v>
      </c>
      <c r="B43" s="4">
        <v>14538.95</v>
      </c>
      <c r="C43" s="4">
        <v>14538.95</v>
      </c>
      <c r="D43" s="4"/>
      <c r="E43" s="13">
        <v>14500</v>
      </c>
      <c r="F43" s="6"/>
      <c r="G43" s="56">
        <v>2318</v>
      </c>
      <c r="H43" s="55">
        <v>148.08000000000001</v>
      </c>
    </row>
    <row r="44" spans="1:8">
      <c r="A44" s="9" t="s">
        <v>60</v>
      </c>
      <c r="B44" s="4">
        <v>420</v>
      </c>
      <c r="C44" s="4">
        <v>420</v>
      </c>
      <c r="D44" s="4"/>
      <c r="E44" s="13">
        <v>420</v>
      </c>
      <c r="F44" s="6"/>
      <c r="G44" s="56">
        <v>2319</v>
      </c>
      <c r="H44" s="55">
        <v>26</v>
      </c>
    </row>
    <row r="45" spans="1:8">
      <c r="A45" s="9" t="s">
        <v>61</v>
      </c>
      <c r="B45" s="4">
        <v>69.599999999999994</v>
      </c>
      <c r="C45" s="4">
        <v>58</v>
      </c>
      <c r="D45" s="4">
        <v>11.6</v>
      </c>
      <c r="E45" s="13">
        <v>150</v>
      </c>
      <c r="F45" s="6"/>
      <c r="G45" s="56">
        <v>2320</v>
      </c>
      <c r="H45" s="55">
        <v>1287.74</v>
      </c>
    </row>
    <row r="46" spans="1:8">
      <c r="A46" s="9"/>
      <c r="B46" s="4"/>
      <c r="C46" s="4"/>
      <c r="D46" s="4"/>
      <c r="E46" s="13"/>
      <c r="F46" s="6"/>
      <c r="G46" s="56">
        <v>2321</v>
      </c>
      <c r="H46" s="55">
        <v>15.59</v>
      </c>
    </row>
    <row r="47" spans="1:8">
      <c r="A47" s="59" t="s">
        <v>62</v>
      </c>
      <c r="B47" s="4"/>
      <c r="C47" s="4"/>
      <c r="D47" s="4"/>
      <c r="E47" s="13"/>
      <c r="F47" s="6"/>
      <c r="G47" s="56">
        <v>2322</v>
      </c>
      <c r="H47" s="55">
        <v>447.02</v>
      </c>
    </row>
    <row r="48" spans="1:8">
      <c r="A48" s="9" t="s">
        <v>63</v>
      </c>
      <c r="B48" s="4">
        <v>133.19999999999999</v>
      </c>
      <c r="C48" s="4">
        <v>133.19999999999999</v>
      </c>
      <c r="D48" s="4"/>
      <c r="E48" s="13">
        <v>300</v>
      </c>
      <c r="F48" s="6"/>
      <c r="G48" s="56">
        <v>2323</v>
      </c>
      <c r="H48" s="55">
        <v>32.85</v>
      </c>
    </row>
    <row r="49" spans="1:8">
      <c r="A49" s="9" t="s">
        <v>64</v>
      </c>
      <c r="B49" s="4">
        <v>698.02</v>
      </c>
      <c r="C49" s="4">
        <v>581.67999999999995</v>
      </c>
      <c r="D49" s="4">
        <v>116.34</v>
      </c>
      <c r="E49" s="13">
        <v>400</v>
      </c>
      <c r="F49" s="6"/>
      <c r="G49" s="56">
        <v>2324</v>
      </c>
      <c r="H49" s="55">
        <v>36</v>
      </c>
    </row>
    <row r="50" spans="1:8">
      <c r="A50" s="9" t="s">
        <v>65</v>
      </c>
      <c r="B50" s="4">
        <v>240</v>
      </c>
      <c r="C50" s="4">
        <v>200</v>
      </c>
      <c r="D50" s="4">
        <v>40</v>
      </c>
      <c r="E50" s="13"/>
      <c r="F50" s="6"/>
      <c r="G50" s="62"/>
      <c r="H50" s="63">
        <f>SUM(H36:H49)</f>
        <v>3143.8</v>
      </c>
    </row>
    <row r="51" spans="1:8">
      <c r="A51" s="9"/>
      <c r="B51" s="4"/>
      <c r="C51" s="4"/>
      <c r="D51" s="4"/>
      <c r="E51" s="13"/>
      <c r="F51" s="6"/>
    </row>
    <row r="52" spans="1:8">
      <c r="A52" s="9"/>
      <c r="B52" s="4"/>
      <c r="C52" s="4"/>
      <c r="D52" s="4"/>
      <c r="E52" s="13"/>
      <c r="F52" s="6"/>
    </row>
    <row r="53" spans="1:8">
      <c r="A53" s="59" t="s">
        <v>66</v>
      </c>
      <c r="B53" s="4"/>
      <c r="C53" s="4"/>
      <c r="D53" s="4"/>
      <c r="E53" s="13"/>
      <c r="F53" s="6"/>
    </row>
    <row r="54" spans="1:8">
      <c r="A54" s="9" t="s">
        <v>67</v>
      </c>
      <c r="B54" s="4">
        <v>150</v>
      </c>
      <c r="C54" s="4">
        <v>150</v>
      </c>
      <c r="D54" s="4"/>
      <c r="E54" s="13">
        <v>175</v>
      </c>
      <c r="F54" s="6"/>
    </row>
    <row r="55" spans="1:8">
      <c r="A55" s="9" t="s">
        <v>68</v>
      </c>
      <c r="B55" s="4">
        <v>378</v>
      </c>
      <c r="C55" s="4">
        <v>315</v>
      </c>
      <c r="D55" s="4">
        <v>63</v>
      </c>
      <c r="E55" s="13">
        <v>260</v>
      </c>
      <c r="F55" s="6"/>
    </row>
    <row r="56" spans="1:8">
      <c r="A56" s="9"/>
      <c r="B56" s="4"/>
      <c r="C56" s="4"/>
      <c r="D56" s="4"/>
      <c r="E56" s="13"/>
      <c r="F56" s="6"/>
    </row>
    <row r="57" spans="1:8">
      <c r="A57" s="59" t="s">
        <v>69</v>
      </c>
      <c r="B57" s="4"/>
      <c r="C57" s="4"/>
      <c r="D57" s="4"/>
      <c r="E57" s="13"/>
      <c r="F57" s="6"/>
    </row>
    <row r="58" spans="1:8">
      <c r="A58" s="9" t="s">
        <v>70</v>
      </c>
      <c r="B58" s="4">
        <v>1742.47</v>
      </c>
      <c r="C58" s="4">
        <v>1742.47</v>
      </c>
      <c r="D58" s="4"/>
      <c r="E58" s="13">
        <v>1750</v>
      </c>
      <c r="F58" s="6"/>
    </row>
    <row r="59" spans="1:8">
      <c r="A59" s="9" t="s">
        <v>71</v>
      </c>
      <c r="B59" s="4">
        <v>499.2</v>
      </c>
      <c r="C59" s="4">
        <v>499.2</v>
      </c>
      <c r="D59" s="4"/>
      <c r="E59" s="13">
        <v>600</v>
      </c>
      <c r="F59" s="6"/>
    </row>
    <row r="60" spans="1:8">
      <c r="A60" s="9" t="s">
        <v>72</v>
      </c>
      <c r="B60" s="4"/>
      <c r="C60" s="4"/>
      <c r="D60" s="4"/>
      <c r="E60" s="13">
        <v>500</v>
      </c>
      <c r="F60" s="6"/>
    </row>
    <row r="61" spans="1:8">
      <c r="A61" s="9" t="s">
        <v>73</v>
      </c>
      <c r="B61" s="4">
        <v>105</v>
      </c>
      <c r="C61" s="4">
        <v>105</v>
      </c>
      <c r="D61" s="4"/>
      <c r="E61" s="13">
        <v>180</v>
      </c>
      <c r="F61" s="6"/>
    </row>
    <row r="62" spans="1:8">
      <c r="A62" s="9" t="s">
        <v>74</v>
      </c>
      <c r="B62" s="4">
        <v>50</v>
      </c>
      <c r="C62" s="4">
        <v>50</v>
      </c>
      <c r="D62" s="4"/>
      <c r="E62" s="13"/>
      <c r="F62" s="6"/>
    </row>
    <row r="63" spans="1:8">
      <c r="A63" s="9" t="s">
        <v>75</v>
      </c>
      <c r="B63" s="4"/>
      <c r="C63" s="4"/>
      <c r="D63" s="4"/>
      <c r="E63" s="13"/>
      <c r="F63" s="6"/>
    </row>
    <row r="64" spans="1:8">
      <c r="A64" s="9" t="s">
        <v>76</v>
      </c>
      <c r="B64" s="4">
        <v>120</v>
      </c>
      <c r="C64" s="4">
        <v>120</v>
      </c>
      <c r="D64" s="4"/>
      <c r="E64" s="13">
        <v>140</v>
      </c>
      <c r="F64" s="6"/>
    </row>
    <row r="65" spans="1:6">
      <c r="A65" s="9" t="s">
        <v>77</v>
      </c>
      <c r="B65" s="4"/>
      <c r="C65" s="4"/>
      <c r="D65" s="4"/>
      <c r="E65" s="13">
        <v>200</v>
      </c>
      <c r="F65" s="6"/>
    </row>
    <row r="66" spans="1:6">
      <c r="A66" s="9"/>
      <c r="B66" s="4"/>
      <c r="C66" s="4"/>
      <c r="D66" s="4"/>
      <c r="E66" s="13"/>
      <c r="F66" s="6"/>
    </row>
    <row r="67" spans="1:6">
      <c r="A67" s="59" t="s">
        <v>78</v>
      </c>
      <c r="B67" s="4"/>
      <c r="C67" s="4"/>
      <c r="D67" s="4"/>
      <c r="E67" s="13"/>
      <c r="F67" s="6"/>
    </row>
    <row r="68" spans="1:6">
      <c r="A68" s="9" t="s">
        <v>79</v>
      </c>
      <c r="B68" s="4">
        <v>627.24</v>
      </c>
      <c r="C68" s="4">
        <v>555</v>
      </c>
      <c r="D68" s="4">
        <v>72.239999999999995</v>
      </c>
      <c r="E68" s="13">
        <v>600</v>
      </c>
      <c r="F68" s="6"/>
    </row>
    <row r="69" spans="1:6">
      <c r="A69" s="9" t="s">
        <v>80</v>
      </c>
      <c r="B69" s="4">
        <v>7</v>
      </c>
      <c r="C69" s="4">
        <v>7</v>
      </c>
      <c r="D69" s="4"/>
      <c r="E69" s="13">
        <v>10</v>
      </c>
      <c r="F69" s="6"/>
    </row>
    <row r="70" spans="1:6">
      <c r="A70" s="9" t="s">
        <v>81</v>
      </c>
      <c r="B70" s="4">
        <v>183</v>
      </c>
      <c r="C70" s="4">
        <v>183</v>
      </c>
      <c r="D70" s="4"/>
      <c r="E70" s="13">
        <v>200</v>
      </c>
      <c r="F70" s="6"/>
    </row>
    <row r="71" spans="1:6">
      <c r="A71" s="9" t="s">
        <v>82</v>
      </c>
      <c r="B71" s="4">
        <v>40</v>
      </c>
      <c r="C71" s="4">
        <v>40</v>
      </c>
      <c r="D71" s="4"/>
      <c r="E71" s="13">
        <v>50</v>
      </c>
      <c r="F71" s="6"/>
    </row>
    <row r="72" spans="1:6">
      <c r="A72" s="9"/>
      <c r="B72" s="4"/>
      <c r="C72" s="4"/>
      <c r="D72" s="4"/>
      <c r="E72" s="13"/>
      <c r="F72" s="6"/>
    </row>
    <row r="73" spans="1:6">
      <c r="A73" s="59" t="s">
        <v>83</v>
      </c>
      <c r="B73" s="4"/>
      <c r="C73" s="4"/>
      <c r="D73" s="4"/>
      <c r="E73" s="13"/>
      <c r="F73" s="6"/>
    </row>
    <row r="74" spans="1:6">
      <c r="A74" s="9" t="s">
        <v>84</v>
      </c>
      <c r="B74" s="4">
        <v>375</v>
      </c>
      <c r="C74" s="4">
        <v>375</v>
      </c>
      <c r="D74" s="4"/>
      <c r="E74" s="13">
        <v>375</v>
      </c>
      <c r="F74" s="6"/>
    </row>
    <row r="75" spans="1:6">
      <c r="A75" s="9" t="s">
        <v>85</v>
      </c>
      <c r="B75" s="4">
        <v>375</v>
      </c>
      <c r="C75" s="4">
        <v>375</v>
      </c>
      <c r="D75" s="4"/>
      <c r="E75" s="13">
        <v>375</v>
      </c>
      <c r="F75" s="6"/>
    </row>
    <row r="76" spans="1:6">
      <c r="A76" s="9" t="s">
        <v>86</v>
      </c>
      <c r="B76" s="4">
        <v>375</v>
      </c>
      <c r="C76" s="4">
        <v>375</v>
      </c>
      <c r="D76" s="4"/>
      <c r="E76" s="13">
        <v>375</v>
      </c>
      <c r="F76" s="6"/>
    </row>
    <row r="77" spans="1:6">
      <c r="A77" s="9" t="s">
        <v>87</v>
      </c>
      <c r="B77" s="4">
        <v>375</v>
      </c>
      <c r="C77" s="4">
        <v>375</v>
      </c>
      <c r="D77" s="4"/>
      <c r="E77" s="13">
        <v>375</v>
      </c>
      <c r="F77" s="6"/>
    </row>
    <row r="78" spans="1:6">
      <c r="A78" s="9" t="s">
        <v>88</v>
      </c>
      <c r="B78" s="4">
        <v>375</v>
      </c>
      <c r="C78" s="4">
        <v>375</v>
      </c>
      <c r="D78" s="4"/>
      <c r="E78" s="13">
        <v>375</v>
      </c>
      <c r="F78" s="6"/>
    </row>
    <row r="79" spans="1:6">
      <c r="A79" s="9" t="s">
        <v>89</v>
      </c>
      <c r="B79" s="4">
        <v>375</v>
      </c>
      <c r="C79" s="4">
        <v>375</v>
      </c>
      <c r="D79" s="4"/>
      <c r="E79" s="13">
        <v>375</v>
      </c>
      <c r="F79" s="6"/>
    </row>
    <row r="80" spans="1:6">
      <c r="A80" s="9" t="s">
        <v>90</v>
      </c>
      <c r="B80" s="4">
        <v>375</v>
      </c>
      <c r="C80" s="4">
        <v>375</v>
      </c>
      <c r="D80" s="4"/>
      <c r="E80" s="13">
        <v>375</v>
      </c>
      <c r="F80" s="6"/>
    </row>
    <row r="81" spans="1:6">
      <c r="A81" s="9" t="s">
        <v>91</v>
      </c>
      <c r="B81" s="4">
        <v>19.989999999999998</v>
      </c>
      <c r="C81" s="4">
        <v>19.989999999999998</v>
      </c>
      <c r="D81" s="4"/>
      <c r="E81" s="13">
        <v>30</v>
      </c>
      <c r="F81" s="6"/>
    </row>
    <row r="82" spans="1:6">
      <c r="A82" s="9" t="s">
        <v>92</v>
      </c>
      <c r="B82" s="4">
        <v>225</v>
      </c>
      <c r="C82" s="4">
        <v>225</v>
      </c>
      <c r="D82" s="4"/>
      <c r="E82" s="13">
        <v>225</v>
      </c>
      <c r="F82" s="6"/>
    </row>
    <row r="83" spans="1:6">
      <c r="A83" s="9" t="s">
        <v>93</v>
      </c>
      <c r="B83" s="4">
        <v>875</v>
      </c>
      <c r="C83" s="4">
        <v>875</v>
      </c>
      <c r="D83" s="4"/>
      <c r="E83" s="13">
        <v>875</v>
      </c>
      <c r="F83" s="6"/>
    </row>
    <row r="84" spans="1:6">
      <c r="A84" s="9" t="s">
        <v>94</v>
      </c>
      <c r="B84" s="4">
        <v>375</v>
      </c>
      <c r="C84" s="4">
        <v>375</v>
      </c>
      <c r="D84" s="4"/>
      <c r="E84" s="13">
        <v>375</v>
      </c>
      <c r="F84" s="6"/>
    </row>
    <row r="85" spans="1:6">
      <c r="A85" s="9" t="s">
        <v>95</v>
      </c>
      <c r="B85" s="4">
        <v>120</v>
      </c>
      <c r="C85" s="4">
        <v>120</v>
      </c>
      <c r="D85" s="4"/>
      <c r="E85" s="13">
        <v>120</v>
      </c>
      <c r="F85" s="6"/>
    </row>
    <row r="86" spans="1:6">
      <c r="A86" s="9" t="s">
        <v>96</v>
      </c>
      <c r="B86" s="4">
        <v>34.99</v>
      </c>
      <c r="C86" s="4">
        <v>34.99</v>
      </c>
      <c r="D86" s="4"/>
      <c r="E86" s="13">
        <v>150</v>
      </c>
      <c r="F86" s="6"/>
    </row>
    <row r="87" spans="1:6">
      <c r="A87" s="9"/>
      <c r="B87" s="4"/>
      <c r="C87" s="4"/>
      <c r="D87" s="4"/>
      <c r="E87" s="13"/>
      <c r="F87" s="6"/>
    </row>
    <row r="88" spans="1:6">
      <c r="A88" s="59" t="s">
        <v>97</v>
      </c>
      <c r="B88" s="4"/>
      <c r="C88" s="4"/>
      <c r="D88" s="4"/>
      <c r="E88" s="13"/>
      <c r="F88" s="6"/>
    </row>
    <row r="89" spans="1:6">
      <c r="A89" s="9" t="s">
        <v>98</v>
      </c>
      <c r="B89" s="4"/>
      <c r="C89" s="4"/>
      <c r="D89" s="4"/>
      <c r="E89" s="13"/>
      <c r="F89" s="6"/>
    </row>
    <row r="90" spans="1:6">
      <c r="A90" s="9" t="s">
        <v>99</v>
      </c>
      <c r="B90" s="4">
        <v>161.26</v>
      </c>
      <c r="C90" s="4">
        <v>134.38</v>
      </c>
      <c r="D90" s="4">
        <v>26.88</v>
      </c>
      <c r="E90" s="13">
        <v>200</v>
      </c>
      <c r="F90" s="6"/>
    </row>
    <row r="91" spans="1:6">
      <c r="A91" s="9" t="s">
        <v>100</v>
      </c>
      <c r="B91" s="4">
        <v>237.6</v>
      </c>
      <c r="C91" s="4">
        <v>198</v>
      </c>
      <c r="D91" s="4">
        <v>39.6</v>
      </c>
      <c r="E91" s="13">
        <v>200</v>
      </c>
      <c r="F91" s="6"/>
    </row>
    <row r="92" spans="1:6">
      <c r="A92" s="9" t="s">
        <v>101</v>
      </c>
      <c r="B92" s="4">
        <v>187.08</v>
      </c>
      <c r="C92" s="4">
        <v>155.88</v>
      </c>
      <c r="D92" s="4">
        <v>31.2</v>
      </c>
      <c r="E92" s="13">
        <v>185</v>
      </c>
      <c r="F92" s="6"/>
    </row>
    <row r="93" spans="1:6">
      <c r="A93" s="9" t="s">
        <v>102</v>
      </c>
      <c r="B93" s="4">
        <v>500</v>
      </c>
      <c r="C93" s="4">
        <v>500</v>
      </c>
      <c r="D93" s="4"/>
      <c r="E93" s="13">
        <v>500</v>
      </c>
      <c r="F93" s="6"/>
    </row>
    <row r="94" spans="1:6">
      <c r="A94" s="9" t="s">
        <v>103</v>
      </c>
      <c r="B94" s="4"/>
      <c r="C94" s="4"/>
      <c r="D94" s="4"/>
      <c r="E94" s="13"/>
      <c r="F94" s="6"/>
    </row>
    <row r="95" spans="1:6">
      <c r="A95" s="9" t="s">
        <v>104</v>
      </c>
      <c r="B95" s="4">
        <v>156</v>
      </c>
      <c r="C95" s="4">
        <v>130</v>
      </c>
      <c r="D95" s="4">
        <v>26</v>
      </c>
      <c r="E95" s="13">
        <v>100</v>
      </c>
      <c r="F95" s="6"/>
    </row>
    <row r="96" spans="1:6">
      <c r="A96" s="9" t="s">
        <v>105</v>
      </c>
      <c r="B96" s="4">
        <v>629</v>
      </c>
      <c r="C96" s="4">
        <v>524.16999999999996</v>
      </c>
      <c r="D96" s="4">
        <v>104.83</v>
      </c>
      <c r="E96" s="13"/>
      <c r="F96" s="6"/>
    </row>
    <row r="97" spans="1:6">
      <c r="A97" s="9"/>
      <c r="B97" s="4"/>
      <c r="C97" s="4"/>
      <c r="D97" s="4"/>
      <c r="E97" s="13"/>
      <c r="F97" s="6"/>
    </row>
    <row r="98" spans="1:6">
      <c r="A98" s="9"/>
      <c r="B98" s="4"/>
      <c r="C98" s="4"/>
      <c r="D98" s="4"/>
      <c r="E98" s="13"/>
      <c r="F98" s="6"/>
    </row>
    <row r="99" spans="1:6">
      <c r="A99" s="9"/>
      <c r="B99" s="4"/>
      <c r="C99" s="4"/>
      <c r="D99" s="4"/>
      <c r="E99" s="13"/>
      <c r="F99" s="6"/>
    </row>
    <row r="100" spans="1:6">
      <c r="A100" s="9"/>
      <c r="B100" s="4"/>
      <c r="C100" s="4"/>
      <c r="D100" s="4"/>
      <c r="E100" s="13"/>
      <c r="F100" s="6"/>
    </row>
    <row r="101" spans="1:6">
      <c r="A101" s="9"/>
      <c r="B101" s="4"/>
      <c r="C101" s="4"/>
      <c r="D101" s="4"/>
      <c r="E101" s="13"/>
      <c r="F101" s="6"/>
    </row>
    <row r="102" spans="1:6">
      <c r="A102" s="59" t="s">
        <v>106</v>
      </c>
      <c r="B102" s="4"/>
      <c r="C102" s="4"/>
      <c r="D102" s="4"/>
      <c r="E102" s="13"/>
      <c r="F102" s="6"/>
    </row>
    <row r="103" spans="1:6">
      <c r="A103" s="9" t="s">
        <v>107</v>
      </c>
      <c r="B103" s="4">
        <v>3408</v>
      </c>
      <c r="C103" s="4">
        <v>2840</v>
      </c>
      <c r="D103" s="4">
        <v>568</v>
      </c>
      <c r="E103" s="13">
        <v>1620</v>
      </c>
      <c r="F103" s="6"/>
    </row>
    <row r="104" spans="1:6">
      <c r="A104" s="9" t="s">
        <v>108</v>
      </c>
      <c r="B104" s="4">
        <v>816</v>
      </c>
      <c r="C104" s="4">
        <v>680</v>
      </c>
      <c r="D104" s="4">
        <v>136</v>
      </c>
      <c r="E104" s="13"/>
      <c r="F104" s="6"/>
    </row>
    <row r="105" spans="1:6">
      <c r="A105" s="9" t="s">
        <v>109</v>
      </c>
      <c r="B105" s="4"/>
      <c r="C105" s="4"/>
      <c r="D105" s="4"/>
      <c r="E105" s="13"/>
      <c r="F105" s="6"/>
    </row>
    <row r="106" spans="1:6">
      <c r="A106" s="9" t="s">
        <v>110</v>
      </c>
      <c r="B106" s="4">
        <v>4500</v>
      </c>
      <c r="C106" s="4">
        <v>4500</v>
      </c>
      <c r="D106" s="4"/>
      <c r="E106" s="13">
        <v>4500</v>
      </c>
      <c r="F106" s="6"/>
    </row>
    <row r="107" spans="1:6">
      <c r="A107" s="9" t="s">
        <v>111</v>
      </c>
      <c r="B107" s="4"/>
      <c r="C107" s="4"/>
      <c r="D107" s="4"/>
      <c r="E107" s="13">
        <v>100</v>
      </c>
      <c r="F107" s="6"/>
    </row>
    <row r="108" spans="1:6">
      <c r="A108" s="9" t="s">
        <v>112</v>
      </c>
      <c r="B108" s="4">
        <v>185.96</v>
      </c>
      <c r="C108" s="4">
        <v>185.96</v>
      </c>
      <c r="D108" s="4"/>
      <c r="E108" s="13">
        <v>300</v>
      </c>
      <c r="F108" s="6"/>
    </row>
    <row r="109" spans="1:6">
      <c r="A109" s="9" t="s">
        <v>113</v>
      </c>
      <c r="B109" s="4">
        <v>688.7</v>
      </c>
      <c r="C109" s="4">
        <v>573.91999999999996</v>
      </c>
      <c r="D109" s="4">
        <v>114.78</v>
      </c>
      <c r="E109" s="13">
        <v>500</v>
      </c>
      <c r="F109" s="6"/>
    </row>
    <row r="110" spans="1:6">
      <c r="A110" s="9" t="s">
        <v>114</v>
      </c>
      <c r="B110" s="4">
        <v>73</v>
      </c>
      <c r="C110" s="4">
        <v>73</v>
      </c>
      <c r="D110" s="4"/>
      <c r="E110" s="13"/>
      <c r="F110" s="6"/>
    </row>
    <row r="111" spans="1:6">
      <c r="A111" s="9" t="s">
        <v>115</v>
      </c>
      <c r="B111" s="4"/>
      <c r="C111" s="4"/>
      <c r="D111" s="4"/>
      <c r="E111" s="13">
        <v>250</v>
      </c>
      <c r="F111" s="6"/>
    </row>
    <row r="112" spans="1:6">
      <c r="A112" s="9" t="s">
        <v>116</v>
      </c>
      <c r="B112" s="4"/>
      <c r="C112" s="4"/>
      <c r="D112" s="4"/>
      <c r="E112" s="13">
        <v>200</v>
      </c>
      <c r="F112" s="6"/>
    </row>
    <row r="113" spans="1:6">
      <c r="A113" s="9" t="s">
        <v>117</v>
      </c>
      <c r="B113" s="4"/>
      <c r="C113" s="4"/>
      <c r="D113" s="4"/>
      <c r="E113" s="13">
        <v>200</v>
      </c>
      <c r="F113" s="6"/>
    </row>
    <row r="114" spans="1:6">
      <c r="A114" s="9" t="s">
        <v>118</v>
      </c>
      <c r="B114" s="4">
        <v>54.59</v>
      </c>
      <c r="C114" s="4">
        <v>45.49</v>
      </c>
      <c r="D114" s="4">
        <v>9.1</v>
      </c>
      <c r="E114" s="13">
        <v>100</v>
      </c>
      <c r="F114" s="6"/>
    </row>
    <row r="115" spans="1:6">
      <c r="A115" s="9" t="s">
        <v>119</v>
      </c>
      <c r="B115" s="4">
        <v>80</v>
      </c>
      <c r="C115" s="4">
        <v>80</v>
      </c>
      <c r="D115" s="4"/>
      <c r="E115" s="13"/>
      <c r="F115" s="6"/>
    </row>
    <row r="116" spans="1:6">
      <c r="A116" s="9"/>
      <c r="B116" s="4"/>
      <c r="C116" s="4"/>
      <c r="D116" s="4"/>
      <c r="E116" s="13"/>
      <c r="F116" s="6"/>
    </row>
    <row r="117" spans="1:6">
      <c r="A117" s="59" t="s">
        <v>120</v>
      </c>
      <c r="B117" s="4"/>
      <c r="C117" s="4"/>
      <c r="D117" s="4"/>
      <c r="E117" s="13"/>
      <c r="F117" s="6"/>
    </row>
    <row r="118" spans="1:6">
      <c r="A118" s="9" t="s">
        <v>121</v>
      </c>
      <c r="B118" s="4">
        <v>254.4</v>
      </c>
      <c r="C118" s="4">
        <v>254.4</v>
      </c>
      <c r="D118" s="4"/>
      <c r="E118" s="13">
        <v>250</v>
      </c>
      <c r="F118" s="6"/>
    </row>
    <row r="119" spans="1:6">
      <c r="A119" s="9"/>
      <c r="B119" s="4"/>
      <c r="C119" s="4"/>
      <c r="D119" s="4"/>
      <c r="E119" s="13"/>
      <c r="F119" s="6"/>
    </row>
    <row r="120" spans="1:6">
      <c r="A120" s="59" t="s">
        <v>122</v>
      </c>
      <c r="B120" s="4"/>
      <c r="C120" s="4"/>
      <c r="D120" s="4"/>
      <c r="E120" s="13"/>
      <c r="F120" s="6"/>
    </row>
    <row r="121" spans="1:6">
      <c r="A121" s="9" t="s">
        <v>123</v>
      </c>
      <c r="B121" s="4">
        <v>38</v>
      </c>
      <c r="C121" s="4">
        <v>38</v>
      </c>
      <c r="D121" s="4"/>
      <c r="E121" s="13">
        <v>100</v>
      </c>
      <c r="F121" s="6"/>
    </row>
    <row r="122" spans="1:6">
      <c r="A122" s="9" t="s">
        <v>124</v>
      </c>
      <c r="B122" s="4">
        <v>195.92</v>
      </c>
      <c r="C122" s="4">
        <v>166.1</v>
      </c>
      <c r="D122" s="4">
        <v>29.82</v>
      </c>
      <c r="E122" s="13"/>
      <c r="F122" s="6"/>
    </row>
    <row r="123" spans="1:6">
      <c r="A123" s="9" t="s">
        <v>125</v>
      </c>
      <c r="B123" s="4">
        <v>291</v>
      </c>
      <c r="C123" s="4">
        <v>242.5</v>
      </c>
      <c r="D123" s="4">
        <v>48.5</v>
      </c>
      <c r="E123" s="13">
        <v>170</v>
      </c>
      <c r="F123" s="6"/>
    </row>
    <row r="124" spans="1:6">
      <c r="A124" s="9" t="s">
        <v>6</v>
      </c>
      <c r="B124" s="4">
        <v>1039.08</v>
      </c>
      <c r="C124" s="4">
        <v>1039.08</v>
      </c>
      <c r="D124" s="4"/>
      <c r="E124" s="13">
        <v>200</v>
      </c>
      <c r="F124" s="6"/>
    </row>
    <row r="125" spans="1:6">
      <c r="A125" s="9" t="s">
        <v>126</v>
      </c>
      <c r="B125" s="4">
        <v>790.75</v>
      </c>
      <c r="C125" s="4">
        <v>790.75</v>
      </c>
      <c r="D125" s="4"/>
      <c r="E125" s="13"/>
      <c r="F125" s="6"/>
    </row>
    <row r="126" spans="1:6">
      <c r="A126" s="9" t="s">
        <v>127</v>
      </c>
      <c r="B126" s="4">
        <v>176.46</v>
      </c>
      <c r="C126" s="4">
        <v>176.46</v>
      </c>
      <c r="D126" s="4"/>
      <c r="E126" s="13"/>
      <c r="F126" s="6"/>
    </row>
    <row r="127" spans="1:6">
      <c r="A127" s="9" t="s">
        <v>128</v>
      </c>
      <c r="B127" s="4"/>
      <c r="C127" s="4"/>
      <c r="D127" s="4"/>
      <c r="E127" s="13"/>
      <c r="F127" s="6"/>
    </row>
    <row r="128" spans="1:6">
      <c r="A128" s="9" t="s">
        <v>129</v>
      </c>
      <c r="B128" s="4">
        <v>405</v>
      </c>
      <c r="C128" s="4">
        <v>405</v>
      </c>
      <c r="D128" s="4"/>
      <c r="E128" s="13"/>
      <c r="F128" s="6"/>
    </row>
    <row r="129" spans="1:6">
      <c r="A129" s="9" t="s">
        <v>130</v>
      </c>
      <c r="B129" s="4">
        <v>145</v>
      </c>
      <c r="C129" s="4">
        <v>145</v>
      </c>
      <c r="D129" s="4"/>
      <c r="E129" s="13"/>
      <c r="F129" s="6"/>
    </row>
    <row r="130" spans="1:6">
      <c r="A130" s="9" t="s">
        <v>131</v>
      </c>
      <c r="B130" s="4">
        <v>442.49</v>
      </c>
      <c r="C130" s="4">
        <v>368.74</v>
      </c>
      <c r="D130" s="4">
        <v>73.75</v>
      </c>
      <c r="E130" s="13"/>
      <c r="F130" s="6"/>
    </row>
    <row r="131" spans="1:6">
      <c r="A131" s="9" t="s">
        <v>11</v>
      </c>
      <c r="B131" s="4"/>
      <c r="C131" s="4"/>
      <c r="D131" s="4"/>
      <c r="E131" s="13">
        <v>100</v>
      </c>
      <c r="F131" s="6"/>
    </row>
    <row r="132" spans="1:6">
      <c r="A132" s="9" t="s">
        <v>132</v>
      </c>
      <c r="B132" s="4"/>
      <c r="C132" s="4"/>
      <c r="D132" s="4"/>
      <c r="E132" s="13"/>
      <c r="F132" s="6"/>
    </row>
    <row r="133" spans="1:6">
      <c r="A133" s="9" t="s">
        <v>133</v>
      </c>
      <c r="B133" s="4">
        <v>3360</v>
      </c>
      <c r="C133" s="4">
        <v>2800</v>
      </c>
      <c r="D133" s="4">
        <v>560</v>
      </c>
      <c r="E133" s="13"/>
      <c r="F133" s="6"/>
    </row>
    <row r="134" spans="1:6">
      <c r="A134" s="9" t="s">
        <v>134</v>
      </c>
      <c r="B134" s="4">
        <v>384</v>
      </c>
      <c r="C134" s="4">
        <v>384</v>
      </c>
      <c r="D134" s="4"/>
      <c r="E134" s="13"/>
      <c r="F134" s="6"/>
    </row>
    <row r="135" spans="1:6">
      <c r="A135" s="9" t="s">
        <v>135</v>
      </c>
      <c r="B135" s="4">
        <v>90.68</v>
      </c>
      <c r="C135" s="4">
        <v>75.569999999999993</v>
      </c>
      <c r="D135" s="4">
        <v>15.11</v>
      </c>
      <c r="E135" s="13"/>
      <c r="F135" s="6"/>
    </row>
    <row r="136" spans="1:6">
      <c r="A136" s="9" t="s">
        <v>136</v>
      </c>
      <c r="B136" s="4"/>
      <c r="C136" s="4"/>
      <c r="D136" s="4"/>
      <c r="E136" s="13"/>
      <c r="F136" s="6"/>
    </row>
    <row r="137" spans="1:6">
      <c r="A137" s="9" t="s">
        <v>23</v>
      </c>
      <c r="B137" s="4">
        <v>840</v>
      </c>
      <c r="C137" s="4">
        <v>700</v>
      </c>
      <c r="D137" s="4">
        <v>140</v>
      </c>
      <c r="E137" s="13"/>
      <c r="F137" s="6"/>
    </row>
    <row r="138" spans="1:6">
      <c r="A138" s="9" t="s">
        <v>137</v>
      </c>
      <c r="B138" s="4"/>
      <c r="C138" s="4"/>
      <c r="D138" s="4"/>
      <c r="E138" s="13">
        <v>100</v>
      </c>
      <c r="F138" s="6"/>
    </row>
    <row r="139" spans="1:6">
      <c r="A139" s="9" t="s">
        <v>138</v>
      </c>
      <c r="B139" s="4"/>
      <c r="C139" s="4" t="s">
        <v>139</v>
      </c>
      <c r="D139" s="4"/>
      <c r="E139" s="13">
        <v>50</v>
      </c>
      <c r="F139" s="6"/>
    </row>
    <row r="140" spans="1:6">
      <c r="A140" s="9" t="s">
        <v>140</v>
      </c>
      <c r="B140" s="4"/>
      <c r="C140" s="4"/>
      <c r="D140" s="4"/>
      <c r="E140" s="13">
        <v>150</v>
      </c>
      <c r="F140" s="6"/>
    </row>
    <row r="141" spans="1:6">
      <c r="A141" s="9" t="s">
        <v>141</v>
      </c>
      <c r="B141" s="4"/>
      <c r="C141" s="4"/>
      <c r="D141" s="4"/>
      <c r="E141" s="13">
        <v>1000</v>
      </c>
      <c r="F141" s="6"/>
    </row>
    <row r="142" spans="1:6">
      <c r="A142" s="9" t="s">
        <v>142</v>
      </c>
      <c r="B142" s="4"/>
      <c r="C142" s="4"/>
      <c r="D142" s="4"/>
      <c r="E142" s="13"/>
      <c r="F142" s="6"/>
    </row>
    <row r="143" spans="1:6">
      <c r="A143" s="9" t="s">
        <v>143</v>
      </c>
      <c r="B143" s="4">
        <v>460</v>
      </c>
      <c r="C143" s="4">
        <v>460</v>
      </c>
      <c r="D143" s="4"/>
      <c r="E143" s="13"/>
      <c r="F143" s="6"/>
    </row>
    <row r="144" spans="1:6">
      <c r="A144" s="9" t="s">
        <v>144</v>
      </c>
      <c r="B144" s="4">
        <v>8000</v>
      </c>
      <c r="C144" s="4">
        <v>8000</v>
      </c>
      <c r="D144" s="4"/>
      <c r="E144" s="13"/>
      <c r="F144" s="6"/>
    </row>
    <row r="145" spans="1:6">
      <c r="A145" s="9" t="s">
        <v>145</v>
      </c>
      <c r="B145" s="4"/>
      <c r="C145" s="4"/>
      <c r="D145" s="4"/>
      <c r="E145" s="13"/>
      <c r="F145" s="6"/>
    </row>
    <row r="146" spans="1:6">
      <c r="A146" s="9" t="s">
        <v>146</v>
      </c>
      <c r="B146" s="4">
        <v>531.33000000000004</v>
      </c>
      <c r="C146" s="4">
        <v>531.33000000000004</v>
      </c>
      <c r="D146" s="4"/>
      <c r="E146" s="13"/>
      <c r="F146" s="6"/>
    </row>
    <row r="147" spans="1:6">
      <c r="A147" s="9" t="s">
        <v>147</v>
      </c>
      <c r="B147" s="4">
        <v>1161.6300000000001</v>
      </c>
      <c r="C147" s="4">
        <v>1000.46</v>
      </c>
      <c r="D147" s="4">
        <v>161.16999999999999</v>
      </c>
      <c r="E147" s="13">
        <v>600</v>
      </c>
      <c r="F147" s="6"/>
    </row>
    <row r="148" spans="1:6">
      <c r="A148" s="9" t="s">
        <v>148</v>
      </c>
      <c r="B148" s="4"/>
      <c r="C148" s="4"/>
      <c r="D148" s="4"/>
      <c r="E148" s="13"/>
      <c r="F148" s="6"/>
    </row>
    <row r="149" spans="1:6">
      <c r="A149" s="9" t="s">
        <v>149</v>
      </c>
      <c r="B149" s="4">
        <v>477.72</v>
      </c>
      <c r="C149" s="4">
        <v>434.32</v>
      </c>
      <c r="D149" s="4">
        <v>43.4</v>
      </c>
      <c r="E149" s="13"/>
      <c r="F149" s="6"/>
    </row>
    <row r="150" spans="1:6">
      <c r="A150" s="9" t="s">
        <v>35</v>
      </c>
      <c r="B150" s="4"/>
      <c r="C150" s="4"/>
      <c r="D150" s="4"/>
      <c r="E150" s="13"/>
      <c r="F150" s="6"/>
    </row>
    <row r="151" spans="1:6">
      <c r="A151" s="9" t="s">
        <v>37</v>
      </c>
      <c r="B151" s="4"/>
      <c r="C151" s="4"/>
      <c r="D151" s="4"/>
      <c r="E151" s="13"/>
      <c r="F151" s="6"/>
    </row>
    <row r="152" spans="1:6">
      <c r="A152" s="9" t="s">
        <v>150</v>
      </c>
      <c r="B152" s="4"/>
      <c r="C152" s="4"/>
      <c r="D152" s="4"/>
      <c r="E152" s="13">
        <v>3000</v>
      </c>
      <c r="F152" s="6"/>
    </row>
    <row r="153" spans="1:6">
      <c r="A153" s="9" t="s">
        <v>151</v>
      </c>
      <c r="B153" s="4"/>
      <c r="C153" s="4"/>
      <c r="D153" s="4"/>
      <c r="E153" s="13">
        <v>100</v>
      </c>
      <c r="F153" s="6"/>
    </row>
    <row r="154" spans="1:6">
      <c r="A154" s="9" t="s">
        <v>152</v>
      </c>
      <c r="B154" s="4"/>
      <c r="C154" s="4"/>
      <c r="D154" s="4"/>
      <c r="E154" s="13"/>
      <c r="F154" s="6"/>
    </row>
    <row r="155" spans="1:6">
      <c r="A155" s="9" t="s">
        <v>153</v>
      </c>
      <c r="B155" s="4">
        <v>134.12</v>
      </c>
      <c r="C155" s="4">
        <v>111.77</v>
      </c>
      <c r="D155" s="4">
        <v>22.35</v>
      </c>
      <c r="E155" s="13"/>
      <c r="F155" s="6"/>
    </row>
    <row r="156" spans="1:6">
      <c r="A156" s="9" t="s">
        <v>42</v>
      </c>
      <c r="B156" s="4">
        <v>530</v>
      </c>
      <c r="C156" s="4">
        <v>530</v>
      </c>
      <c r="D156" s="4"/>
      <c r="E156" s="13"/>
      <c r="F156" s="6"/>
    </row>
    <row r="157" spans="1:6">
      <c r="A157" s="9" t="s">
        <v>154</v>
      </c>
      <c r="B157" s="4">
        <v>4972.5</v>
      </c>
      <c r="C157" s="4">
        <v>4143.75</v>
      </c>
      <c r="D157" s="4">
        <v>828.75</v>
      </c>
      <c r="E157" s="13"/>
      <c r="F157" s="6"/>
    </row>
    <row r="158" spans="1:6">
      <c r="A158" s="9" t="s">
        <v>155</v>
      </c>
      <c r="B158" s="4"/>
      <c r="C158" s="4"/>
      <c r="D158" s="4"/>
      <c r="E158" s="13">
        <v>100</v>
      </c>
      <c r="F158" s="6"/>
    </row>
    <row r="159" spans="1:6">
      <c r="A159" s="9" t="s">
        <v>156</v>
      </c>
      <c r="B159" s="4"/>
      <c r="C159" s="4"/>
      <c r="D159" s="4"/>
      <c r="E159" s="13">
        <v>100</v>
      </c>
      <c r="F159" s="6"/>
    </row>
    <row r="160" spans="1:6">
      <c r="A160" s="9" t="s">
        <v>157</v>
      </c>
      <c r="B160" s="4"/>
      <c r="C160" s="4"/>
      <c r="D160" s="4"/>
      <c r="E160" s="13"/>
      <c r="F160" s="6"/>
    </row>
    <row r="161" spans="1:6">
      <c r="A161" s="9" t="s">
        <v>158</v>
      </c>
      <c r="B161" s="4"/>
      <c r="C161" s="4"/>
      <c r="D161" s="4"/>
      <c r="E161" s="64">
        <v>100</v>
      </c>
      <c r="F161" s="6"/>
    </row>
    <row r="162" spans="1:6">
      <c r="A162" s="9"/>
      <c r="B162" s="4"/>
      <c r="C162" s="4"/>
      <c r="D162" s="4"/>
      <c r="E162" s="64"/>
      <c r="F162" s="6"/>
    </row>
    <row r="163" spans="1:6">
      <c r="A163" s="9" t="s">
        <v>55</v>
      </c>
      <c r="B163" s="4">
        <v>20000</v>
      </c>
      <c r="C163" s="4">
        <v>20000</v>
      </c>
      <c r="D163" s="4"/>
      <c r="E163" s="64"/>
      <c r="F163" s="6"/>
    </row>
    <row r="164" spans="1:6">
      <c r="A164" s="9"/>
      <c r="B164" s="4"/>
      <c r="C164" s="4"/>
      <c r="D164" s="4"/>
      <c r="E164" s="64"/>
      <c r="F164" s="6"/>
    </row>
    <row r="165" spans="1:6">
      <c r="A165" s="9" t="s">
        <v>159</v>
      </c>
      <c r="B165" s="4">
        <v>2000</v>
      </c>
      <c r="C165" s="4">
        <v>2000</v>
      </c>
      <c r="D165" s="4"/>
      <c r="F165" s="6"/>
    </row>
    <row r="166" spans="1:6">
      <c r="A166" s="9"/>
      <c r="B166" s="4"/>
      <c r="C166" s="4"/>
      <c r="D166" s="4"/>
      <c r="F166" s="6"/>
    </row>
    <row r="167" spans="1:6">
      <c r="A167" s="9" t="s">
        <v>160</v>
      </c>
      <c r="B167" s="65">
        <f>SUM(B42:B165)</f>
        <v>83029.070000000007</v>
      </c>
      <c r="C167" s="65">
        <f t="shared" ref="C167:E167" si="0">SUM(C42:C165)</f>
        <v>79746.649999999994</v>
      </c>
      <c r="D167" s="65">
        <f t="shared" si="0"/>
        <v>3282.42</v>
      </c>
      <c r="E167" s="65">
        <f t="shared" si="0"/>
        <v>40660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0E8B-83E0-45DD-BB10-FE21C17F597D}">
  <dimension ref="A1:H40"/>
  <sheetViews>
    <sheetView tabSelected="1" workbookViewId="0">
      <selection activeCell="P14" sqref="P14"/>
    </sheetView>
  </sheetViews>
  <sheetFormatPr defaultRowHeight="14.4"/>
  <cols>
    <col min="7" max="7" width="14.44140625" customWidth="1"/>
  </cols>
  <sheetData>
    <row r="1" spans="1:8" ht="15.6">
      <c r="A1" s="66" t="s">
        <v>161</v>
      </c>
      <c r="B1" s="66"/>
      <c r="C1" s="66"/>
      <c r="D1" s="66"/>
      <c r="E1" s="66"/>
      <c r="F1" s="66"/>
      <c r="G1" s="67"/>
    </row>
    <row r="2" spans="1:8" ht="15.6">
      <c r="A2" s="67"/>
      <c r="B2" s="67"/>
      <c r="C2" s="67"/>
      <c r="D2" s="67"/>
      <c r="E2" s="67"/>
      <c r="F2" s="67"/>
      <c r="G2" s="67"/>
    </row>
    <row r="3" spans="1:8" ht="15.6">
      <c r="A3" s="66" t="s">
        <v>162</v>
      </c>
      <c r="B3" s="66"/>
      <c r="C3" s="66"/>
      <c r="D3" s="66"/>
      <c r="E3" s="68"/>
      <c r="F3" s="67"/>
      <c r="G3" s="67"/>
    </row>
    <row r="4" spans="1:8" ht="15.6">
      <c r="A4" s="67"/>
      <c r="B4" s="67"/>
      <c r="C4" s="67"/>
      <c r="D4" s="67"/>
      <c r="E4" s="68"/>
      <c r="F4" s="67"/>
      <c r="G4" s="67" t="s">
        <v>163</v>
      </c>
    </row>
    <row r="5" spans="1:8" ht="15.6">
      <c r="A5" s="67"/>
      <c r="B5" s="67"/>
      <c r="C5" s="67"/>
      <c r="D5" s="67"/>
      <c r="E5" s="68"/>
      <c r="F5" s="69"/>
      <c r="G5" s="70"/>
    </row>
    <row r="6" spans="1:8" ht="15.6">
      <c r="A6" s="67" t="s">
        <v>164</v>
      </c>
      <c r="B6" s="67"/>
      <c r="C6" s="67"/>
      <c r="D6" s="67"/>
      <c r="E6" s="68"/>
      <c r="F6" s="69"/>
      <c r="G6" s="69">
        <v>106453.12</v>
      </c>
      <c r="H6" t="s">
        <v>165</v>
      </c>
    </row>
    <row r="7" spans="1:8" ht="15.6">
      <c r="A7" s="67"/>
      <c r="B7" s="67"/>
      <c r="C7" s="67"/>
      <c r="D7" s="67"/>
      <c r="E7" s="68"/>
      <c r="F7" s="69"/>
      <c r="G7" s="69"/>
    </row>
    <row r="8" spans="1:8" ht="15.6">
      <c r="A8" s="67" t="s">
        <v>166</v>
      </c>
      <c r="B8" s="67"/>
      <c r="C8" s="67"/>
      <c r="D8" s="67"/>
      <c r="E8" s="68"/>
      <c r="F8" s="69"/>
      <c r="G8" s="71">
        <v>59657.8</v>
      </c>
    </row>
    <row r="9" spans="1:8" ht="15.6">
      <c r="A9" s="67"/>
      <c r="B9" s="67"/>
      <c r="C9" s="67"/>
      <c r="D9" s="67"/>
      <c r="E9" s="68"/>
      <c r="F9" s="69"/>
      <c r="G9" s="69">
        <f>SUM(G6:G8)</f>
        <v>166110.91999999998</v>
      </c>
    </row>
    <row r="10" spans="1:8" ht="15.6">
      <c r="A10" s="67"/>
      <c r="B10" s="67"/>
      <c r="C10" s="67"/>
      <c r="D10" s="67"/>
      <c r="E10" s="68"/>
      <c r="F10" s="69"/>
      <c r="G10" s="69"/>
    </row>
    <row r="11" spans="1:8" ht="15.6">
      <c r="A11" s="67" t="s">
        <v>167</v>
      </c>
      <c r="B11" s="67"/>
      <c r="C11" s="67"/>
      <c r="D11" s="67"/>
      <c r="E11" s="68"/>
      <c r="F11" s="69"/>
      <c r="G11" s="71">
        <v>61029.07</v>
      </c>
    </row>
    <row r="12" spans="1:8" ht="15.6">
      <c r="A12" s="67"/>
      <c r="B12" s="67"/>
      <c r="C12" s="67"/>
      <c r="D12" s="67"/>
      <c r="E12" s="68"/>
      <c r="F12" s="69"/>
      <c r="G12" s="69"/>
    </row>
    <row r="13" spans="1:8" ht="16.2" thickBot="1">
      <c r="A13" s="66" t="s">
        <v>168</v>
      </c>
      <c r="B13" s="66"/>
      <c r="C13" s="66"/>
      <c r="D13" s="66"/>
      <c r="E13" s="72"/>
      <c r="F13" s="73"/>
      <c r="G13" s="74">
        <f>SUM(G9-G11)</f>
        <v>105081.84999999998</v>
      </c>
    </row>
    <row r="14" spans="1:8" ht="16.2" thickTop="1">
      <c r="A14" s="67"/>
      <c r="B14" s="67"/>
      <c r="C14" s="67"/>
      <c r="D14" s="67"/>
      <c r="E14" s="68"/>
      <c r="F14" s="69"/>
      <c r="G14" s="69"/>
    </row>
    <row r="15" spans="1:8" ht="15.6">
      <c r="A15" s="66" t="s">
        <v>169</v>
      </c>
      <c r="B15" s="66"/>
      <c r="C15" s="66"/>
      <c r="D15" s="66"/>
      <c r="E15" s="68"/>
      <c r="F15" s="69"/>
      <c r="G15" s="69"/>
    </row>
    <row r="16" spans="1:8" ht="15.6">
      <c r="A16" s="67"/>
      <c r="B16" s="67"/>
      <c r="C16" s="67"/>
      <c r="D16" s="67"/>
      <c r="E16" s="68"/>
      <c r="F16" s="67" t="s">
        <v>170</v>
      </c>
      <c r="G16" s="69"/>
    </row>
    <row r="17" spans="1:7" ht="15.6">
      <c r="A17" s="67" t="s">
        <v>171</v>
      </c>
      <c r="B17" s="67"/>
      <c r="C17" s="67"/>
      <c r="D17" s="67"/>
      <c r="E17" s="68"/>
      <c r="F17" s="69"/>
      <c r="G17" s="69"/>
    </row>
    <row r="18" spans="1:7" ht="15.6">
      <c r="A18" s="67"/>
      <c r="B18" s="67" t="s">
        <v>172</v>
      </c>
      <c r="C18" s="67"/>
      <c r="D18" s="67"/>
      <c r="E18" s="68"/>
      <c r="F18" s="69"/>
      <c r="G18" s="69">
        <v>5587.02</v>
      </c>
    </row>
    <row r="19" spans="1:7" ht="15.6">
      <c r="A19" s="67"/>
      <c r="B19" s="67" t="s">
        <v>173</v>
      </c>
      <c r="C19" s="67"/>
      <c r="D19" s="67"/>
      <c r="E19" s="68"/>
      <c r="F19" s="69"/>
      <c r="G19" s="69">
        <v>239.1</v>
      </c>
    </row>
    <row r="20" spans="1:7" ht="15.6">
      <c r="A20" s="67"/>
      <c r="B20" s="67" t="s">
        <v>174</v>
      </c>
      <c r="C20" s="67"/>
      <c r="D20" s="67"/>
      <c r="E20" s="68"/>
      <c r="F20" s="69"/>
      <c r="G20" s="71">
        <v>102624.53</v>
      </c>
    </row>
    <row r="21" spans="1:7" ht="15.6">
      <c r="A21" s="67"/>
      <c r="B21" s="67"/>
      <c r="C21" s="67"/>
      <c r="D21" s="67"/>
      <c r="E21" s="68"/>
      <c r="F21" s="69"/>
      <c r="G21" s="69">
        <f>SUM(G18:G20)</f>
        <v>108450.65</v>
      </c>
    </row>
    <row r="22" spans="1:7" ht="15.6">
      <c r="A22" s="67"/>
      <c r="B22" s="67"/>
      <c r="C22" s="67"/>
      <c r="D22" s="67"/>
      <c r="E22" s="68"/>
      <c r="F22" s="69"/>
      <c r="G22" s="69"/>
    </row>
    <row r="23" spans="1:7" ht="15.6">
      <c r="A23" s="67" t="s">
        <v>175</v>
      </c>
      <c r="B23" s="67"/>
      <c r="C23" s="67"/>
      <c r="D23" s="67"/>
      <c r="E23" s="75">
        <v>2271</v>
      </c>
      <c r="F23" s="76">
        <v>225</v>
      </c>
      <c r="G23" s="69"/>
    </row>
    <row r="24" spans="1:7" ht="15.6">
      <c r="A24" s="67"/>
      <c r="B24" s="67"/>
      <c r="C24" s="67"/>
      <c r="D24" s="67"/>
      <c r="E24" s="77">
        <v>2312</v>
      </c>
      <c r="F24" s="78">
        <v>39.22</v>
      </c>
      <c r="G24" s="69"/>
    </row>
    <row r="25" spans="1:7" ht="15.6">
      <c r="A25" s="67"/>
      <c r="B25" s="67"/>
      <c r="C25" s="67"/>
      <c r="D25" s="67"/>
      <c r="E25" s="77">
        <v>2313</v>
      </c>
      <c r="F25" s="78">
        <v>50.96</v>
      </c>
      <c r="G25" s="69"/>
    </row>
    <row r="26" spans="1:7" ht="15.6">
      <c r="A26" s="67"/>
      <c r="B26" s="67"/>
      <c r="C26" s="67"/>
      <c r="D26" s="67"/>
      <c r="E26" s="77">
        <v>2314</v>
      </c>
      <c r="F26" s="78">
        <v>816</v>
      </c>
      <c r="G26" s="69"/>
    </row>
    <row r="27" spans="1:7" ht="15.6">
      <c r="A27" s="67"/>
      <c r="B27" s="67"/>
      <c r="C27" s="67"/>
      <c r="D27" s="67"/>
      <c r="E27" s="77">
        <v>2315</v>
      </c>
      <c r="F27" s="78">
        <v>99.38</v>
      </c>
      <c r="G27" s="69"/>
    </row>
    <row r="28" spans="1:7" ht="15.6">
      <c r="A28" s="67"/>
      <c r="B28" s="67"/>
      <c r="C28" s="67"/>
      <c r="D28" s="67"/>
      <c r="E28" s="77">
        <v>2316</v>
      </c>
      <c r="F28" s="79">
        <v>104.96</v>
      </c>
      <c r="G28" s="69"/>
    </row>
    <row r="29" spans="1:7" ht="15.6">
      <c r="A29" s="67"/>
      <c r="B29" s="67"/>
      <c r="C29" s="67"/>
      <c r="D29" s="67"/>
      <c r="E29" s="77">
        <v>2317</v>
      </c>
      <c r="F29" s="78">
        <v>40</v>
      </c>
      <c r="G29" s="69"/>
    </row>
    <row r="30" spans="1:7" ht="15.6">
      <c r="A30" s="67"/>
      <c r="B30" s="67"/>
      <c r="C30" s="67"/>
      <c r="D30" s="67"/>
      <c r="E30" s="77">
        <v>2318</v>
      </c>
      <c r="F30" s="78">
        <v>148.08000000000001</v>
      </c>
      <c r="G30" s="69"/>
    </row>
    <row r="31" spans="1:7" ht="15.6">
      <c r="A31" s="67"/>
      <c r="B31" s="67"/>
      <c r="C31" s="67"/>
      <c r="D31" s="67"/>
      <c r="E31" s="77">
        <v>2319</v>
      </c>
      <c r="F31" s="78">
        <v>26</v>
      </c>
      <c r="G31" s="69"/>
    </row>
    <row r="32" spans="1:7" ht="15.6">
      <c r="A32" s="67"/>
      <c r="B32" s="67"/>
      <c r="C32" s="67"/>
      <c r="D32" s="67"/>
      <c r="E32" s="77">
        <v>2320</v>
      </c>
      <c r="F32" s="78">
        <v>1287.74</v>
      </c>
      <c r="G32" s="69"/>
    </row>
    <row r="33" spans="1:7" ht="15.6">
      <c r="A33" s="67"/>
      <c r="B33" s="67"/>
      <c r="C33" s="67"/>
      <c r="D33" s="67"/>
      <c r="E33" s="77">
        <v>2321</v>
      </c>
      <c r="F33" s="78">
        <v>15.59</v>
      </c>
      <c r="G33" s="69"/>
    </row>
    <row r="34" spans="1:7" ht="15.6">
      <c r="A34" s="67"/>
      <c r="B34" s="67"/>
      <c r="C34" s="67"/>
      <c r="D34" s="67"/>
      <c r="E34" s="77">
        <v>2322</v>
      </c>
      <c r="F34" s="78">
        <v>447.02</v>
      </c>
      <c r="G34" s="69"/>
    </row>
    <row r="35" spans="1:7" ht="15.6">
      <c r="A35" s="67"/>
      <c r="B35" s="67"/>
      <c r="C35" s="67"/>
      <c r="D35" s="67"/>
      <c r="E35" s="77">
        <v>2323</v>
      </c>
      <c r="F35" s="78">
        <v>32.85</v>
      </c>
      <c r="G35" s="69"/>
    </row>
    <row r="36" spans="1:7" ht="15.6">
      <c r="A36" s="67"/>
      <c r="B36" s="67"/>
      <c r="C36" s="67"/>
      <c r="D36" s="67"/>
      <c r="E36" s="77">
        <v>2324</v>
      </c>
      <c r="F36" s="78">
        <v>36</v>
      </c>
      <c r="G36" s="69"/>
    </row>
    <row r="37" spans="1:7" ht="15.6">
      <c r="A37" s="67"/>
      <c r="B37" s="67"/>
      <c r="C37" s="67"/>
      <c r="D37" s="67"/>
      <c r="G37" s="71">
        <f>SUM(F23:F36)</f>
        <v>3368.8</v>
      </c>
    </row>
    <row r="38" spans="1:7" ht="15.6">
      <c r="A38" s="67"/>
      <c r="B38" s="67"/>
      <c r="C38" s="67"/>
      <c r="D38" s="67"/>
      <c r="G38" s="69"/>
    </row>
    <row r="39" spans="1:7" ht="16.2" thickBot="1">
      <c r="A39" s="66" t="s">
        <v>176</v>
      </c>
      <c r="B39" s="66"/>
      <c r="C39" s="66"/>
      <c r="D39" s="66"/>
      <c r="E39" s="72"/>
      <c r="F39" s="73"/>
      <c r="G39" s="74">
        <f>SUM(G21-G37)</f>
        <v>105081.84999999999</v>
      </c>
    </row>
    <row r="40" spans="1:7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 of year reconciliation</vt:lpstr>
      <vt:lpstr>Receipts and Payments year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Brixton Parish Council</dc:creator>
  <cp:lastModifiedBy>Clerk Brixton Parish Council</cp:lastModifiedBy>
  <dcterms:created xsi:type="dcterms:W3CDTF">2024-06-13T16:13:19Z</dcterms:created>
  <dcterms:modified xsi:type="dcterms:W3CDTF">2024-06-13T16:16:53Z</dcterms:modified>
</cp:coreProperties>
</file>