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C\Website Files\"/>
    </mc:Choice>
  </mc:AlternateContent>
  <bookViews>
    <workbookView xWindow="0" yWindow="0" windowWidth="20490" windowHeight="7755" activeTab="1"/>
  </bookViews>
  <sheets>
    <sheet name="Annual Summary" sheetId="1" r:id="rId1"/>
    <sheet name="Annual Summary - Nett and VAT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28" i="2" l="1"/>
  <c r="G36" i="2"/>
  <c r="G26" i="2"/>
  <c r="C50" i="2"/>
  <c r="D50" i="2"/>
  <c r="B50" i="2" l="1"/>
  <c r="B14" i="2"/>
  <c r="B20" i="2" s="1"/>
  <c r="G24" i="2" s="1"/>
  <c r="G8" i="2"/>
  <c r="G30" i="2" l="1"/>
  <c r="C50" i="1"/>
  <c r="G27" i="1" l="1"/>
  <c r="G8" i="1" l="1"/>
  <c r="C14" i="1"/>
  <c r="C20" i="1" s="1"/>
  <c r="G25" i="1" s="1"/>
  <c r="G29" i="1" s="1"/>
  <c r="G31" i="1" s="1"/>
</calcChain>
</file>

<file path=xl/sharedStrings.xml><?xml version="1.0" encoding="utf-8"?>
<sst xmlns="http://schemas.openxmlformats.org/spreadsheetml/2006/main" count="129" uniqueCount="70">
  <si>
    <t>RECEIPTS</t>
  </si>
  <si>
    <t>DCC recycling credits</t>
  </si>
  <si>
    <t>Grants/Donations</t>
  </si>
  <si>
    <t>Miscellaneous</t>
  </si>
  <si>
    <t>Sub Total</t>
  </si>
  <si>
    <t xml:space="preserve">Add </t>
  </si>
  <si>
    <t>Precept</t>
  </si>
  <si>
    <t>Total Receipts</t>
  </si>
  <si>
    <t>PAYMENTS</t>
  </si>
  <si>
    <t>General Admin</t>
  </si>
  <si>
    <t>P3 Payments</t>
  </si>
  <si>
    <t>Insurance</t>
  </si>
  <si>
    <t>Grants &amp; Subscriptions</t>
  </si>
  <si>
    <t xml:space="preserve">Training </t>
  </si>
  <si>
    <t>Legal &amp; Professional Fees</t>
  </si>
  <si>
    <t>Clerks Salary</t>
  </si>
  <si>
    <t>Total Payments</t>
  </si>
  <si>
    <t>Interest (Deposit Account)</t>
  </si>
  <si>
    <t>Current Account:</t>
  </si>
  <si>
    <t>Deposit Account:</t>
  </si>
  <si>
    <t>Sherford Reserve</t>
  </si>
  <si>
    <t>P3</t>
  </si>
  <si>
    <t>Composters</t>
  </si>
  <si>
    <t>Gentle Exercise</t>
  </si>
  <si>
    <t>Contractor for footpath works</t>
  </si>
  <si>
    <t>Annual Summary 2015/16</t>
  </si>
  <si>
    <t xml:space="preserve">DCC Grass Cutting </t>
  </si>
  <si>
    <t>Website Fees</t>
  </si>
  <si>
    <t>Clerk Expenses</t>
  </si>
  <si>
    <t>Clerk Office Allowance</t>
  </si>
  <si>
    <t>Councillor Expenses</t>
  </si>
  <si>
    <t>Printing Costs</t>
  </si>
  <si>
    <t>Room Hire</t>
  </si>
  <si>
    <t>Plants for Green</t>
  </si>
  <si>
    <t>Donations</t>
  </si>
  <si>
    <t>Highway Signs</t>
  </si>
  <si>
    <t>DCC Gardener Primary School</t>
  </si>
  <si>
    <t>Contractor for maintenance</t>
  </si>
  <si>
    <t xml:space="preserve">Composters </t>
  </si>
  <si>
    <t>HMRC PAYE</t>
  </si>
  <si>
    <t>TAP Payments</t>
  </si>
  <si>
    <t>General Repairs/replacements</t>
  </si>
  <si>
    <t>Current Balances</t>
  </si>
  <si>
    <t>Silverbridge Way</t>
  </si>
  <si>
    <t>VAT Refund</t>
  </si>
  <si>
    <t>TAP Funding Rec'd to date</t>
  </si>
  <si>
    <t>Clerk Job Advert</t>
  </si>
  <si>
    <t>Transparency Code Funding</t>
  </si>
  <si>
    <t>Final Balance 31/03/2016:</t>
  </si>
  <si>
    <t xml:space="preserve">Write Back chq 1284  </t>
  </si>
  <si>
    <t>Write Back chq 1322</t>
  </si>
  <si>
    <t>Difference</t>
  </si>
  <si>
    <t>Add total receipts</t>
  </si>
  <si>
    <t>Minus total payments</t>
  </si>
  <si>
    <t xml:space="preserve">TOTAL </t>
  </si>
  <si>
    <t>Write Back chq 1160</t>
  </si>
  <si>
    <t>40,41,42 and 21</t>
  </si>
  <si>
    <t>Bal C/F 31/3/2015</t>
  </si>
  <si>
    <t>Chqs not yet cashed</t>
  </si>
  <si>
    <t>Gross</t>
  </si>
  <si>
    <t>Net</t>
  </si>
  <si>
    <t>VAT</t>
  </si>
  <si>
    <t>VAT was refunded by HMRC</t>
  </si>
  <si>
    <t>for £ 2016.59 during this year</t>
  </si>
  <si>
    <t>S137</t>
  </si>
  <si>
    <t>Annual Summary 2015/2016</t>
  </si>
  <si>
    <t>Vat refund by HMRC</t>
  </si>
  <si>
    <t>Add receipts</t>
  </si>
  <si>
    <t>Minus payments</t>
  </si>
  <si>
    <t>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</si>
</sst>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4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b/>
      <sz val="9"/>
      <color theme="4"/>
      <name val="Arial"/>
      <family val="2"/>
    </font>
    <font>
      <b/>
      <sz val="9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0" fillId="0" borderId="0" xfId="0" applyAlignment="1">
      <alignment wrapText="1"/>
    </xf>
    <xf numFmtId="4" fontId="1" fillId="0" borderId="2" xfId="0" applyNumberFormat="1" applyFont="1" applyBorder="1"/>
    <xf numFmtId="4" fontId="0" fillId="0" borderId="1" xfId="0" applyNumberFormat="1" applyBorder="1"/>
    <xf numFmtId="4" fontId="0" fillId="0" borderId="6" xfId="0" applyNumberFormat="1" applyBorder="1"/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44" fontId="0" fillId="0" borderId="3" xfId="1" applyFont="1" applyBorder="1"/>
    <xf numFmtId="44" fontId="0" fillId="0" borderId="5" xfId="1" applyFont="1" applyBorder="1"/>
    <xf numFmtId="44" fontId="1" fillId="0" borderId="2" xfId="1" applyFont="1" applyBorder="1"/>
    <xf numFmtId="44" fontId="0" fillId="0" borderId="0" xfId="1" applyFont="1"/>
    <xf numFmtId="44" fontId="0" fillId="0" borderId="1" xfId="1" applyFont="1" applyBorder="1"/>
    <xf numFmtId="4" fontId="1" fillId="0" borderId="0" xfId="0" applyNumberFormat="1" applyFont="1" applyBorder="1"/>
    <xf numFmtId="164" fontId="3" fillId="0" borderId="0" xfId="0" applyNumberFormat="1" applyFont="1"/>
    <xf numFmtId="44" fontId="0" fillId="0" borderId="0" xfId="0" applyNumberFormat="1"/>
    <xf numFmtId="8" fontId="0" fillId="0" borderId="0" xfId="0" applyNumberFormat="1"/>
    <xf numFmtId="0" fontId="7" fillId="0" borderId="0" xfId="0" applyFont="1"/>
    <xf numFmtId="44" fontId="7" fillId="0" borderId="0" xfId="0" applyNumberFormat="1" applyFont="1"/>
    <xf numFmtId="44" fontId="1" fillId="0" borderId="0" xfId="0" applyNumberFormat="1" applyFont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164" fontId="8" fillId="0" borderId="0" xfId="0" applyNumberFormat="1" applyFont="1"/>
    <xf numFmtId="0" fontId="10" fillId="0" borderId="2" xfId="0" applyFont="1" applyBorder="1"/>
    <xf numFmtId="44" fontId="8" fillId="0" borderId="3" xfId="1" applyFont="1" applyBorder="1"/>
    <xf numFmtId="0" fontId="11" fillId="0" borderId="0" xfId="0" applyFont="1"/>
    <xf numFmtId="44" fontId="8" fillId="0" borderId="5" xfId="1" applyFont="1" applyBorder="1"/>
    <xf numFmtId="44" fontId="10" fillId="0" borderId="2" xfId="1" applyFont="1" applyBorder="1"/>
    <xf numFmtId="44" fontId="8" fillId="0" borderId="0" xfId="1" applyFont="1"/>
    <xf numFmtId="0" fontId="10" fillId="0" borderId="2" xfId="0" applyFont="1" applyFill="1" applyBorder="1"/>
    <xf numFmtId="0" fontId="10" fillId="0" borderId="4" xfId="0" applyFont="1" applyFill="1" applyBorder="1"/>
    <xf numFmtId="44" fontId="8" fillId="0" borderId="1" xfId="1" applyFont="1" applyBorder="1"/>
    <xf numFmtId="0" fontId="10" fillId="0" borderId="1" xfId="0" applyFont="1" applyFill="1" applyBorder="1"/>
    <xf numFmtId="0" fontId="12" fillId="0" borderId="0" xfId="0" applyFont="1" applyAlignment="1">
      <alignment horizontal="right"/>
    </xf>
    <xf numFmtId="164" fontId="12" fillId="0" borderId="0" xfId="0" applyNumberFormat="1" applyFont="1"/>
    <xf numFmtId="4" fontId="8" fillId="0" borderId="1" xfId="0" applyNumberFormat="1" applyFont="1" applyBorder="1"/>
    <xf numFmtId="164" fontId="10" fillId="0" borderId="0" xfId="0" applyNumberFormat="1" applyFont="1"/>
    <xf numFmtId="4" fontId="8" fillId="0" borderId="6" xfId="0" applyNumberFormat="1" applyFont="1" applyBorder="1"/>
    <xf numFmtId="4" fontId="10" fillId="0" borderId="2" xfId="0" applyNumberFormat="1" applyFont="1" applyBorder="1"/>
    <xf numFmtId="4" fontId="10" fillId="0" borderId="0" xfId="0" applyNumberFormat="1" applyFont="1" applyBorder="1"/>
    <xf numFmtId="164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/>
    <xf numFmtId="44" fontId="13" fillId="0" borderId="0" xfId="1" applyFont="1" applyAlignment="1">
      <alignment horizontal="center"/>
    </xf>
    <xf numFmtId="44" fontId="14" fillId="0" borderId="0" xfId="1" applyFont="1" applyAlignment="1">
      <alignment horizontal="center"/>
    </xf>
    <xf numFmtId="44" fontId="14" fillId="2" borderId="0" xfId="1" applyFont="1" applyFill="1"/>
    <xf numFmtId="164" fontId="11" fillId="0" borderId="0" xfId="0" applyNumberFormat="1" applyFont="1"/>
    <xf numFmtId="44" fontId="10" fillId="0" borderId="0" xfId="0" applyNumberFormat="1" applyFont="1"/>
    <xf numFmtId="8" fontId="8" fillId="0" borderId="0" xfId="0" applyNumberFormat="1" applyFont="1"/>
    <xf numFmtId="44" fontId="8" fillId="0" borderId="0" xfId="0" applyNumberFormat="1" applyFont="1"/>
    <xf numFmtId="0" fontId="15" fillId="0" borderId="0" xfId="0" applyFont="1"/>
    <xf numFmtId="44" fontId="15" fillId="0" borderId="0" xfId="0" applyNumberFormat="1" applyFont="1"/>
    <xf numFmtId="164" fontId="12" fillId="0" borderId="0" xfId="0" applyNumberFormat="1" applyFont="1" applyAlignment="1">
      <alignment horizontal="center"/>
    </xf>
    <xf numFmtId="44" fontId="16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0" fontId="5" fillId="2" borderId="0" xfId="0" applyFont="1" applyFill="1"/>
    <xf numFmtId="0" fontId="8" fillId="0" borderId="0" xfId="0" applyFont="1" applyFill="1"/>
    <xf numFmtId="8" fontId="11" fillId="0" borderId="7" xfId="0" applyNumberFormat="1" applyFont="1" applyBorder="1"/>
    <xf numFmtId="0" fontId="1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A36" sqref="A36"/>
    </sheetView>
  </sheetViews>
  <sheetFormatPr defaultRowHeight="15" x14ac:dyDescent="0.25"/>
  <cols>
    <col min="1" max="1" width="32" customWidth="1"/>
    <col min="3" max="3" width="11.5703125" bestFit="1" customWidth="1"/>
    <col min="4" max="4" width="10.7109375" customWidth="1"/>
    <col min="6" max="6" width="23.7109375" bestFit="1" customWidth="1"/>
    <col min="7" max="7" width="11.5703125" bestFit="1" customWidth="1"/>
    <col min="8" max="8" width="13.85546875" customWidth="1"/>
    <col min="9" max="9" width="10.140625" bestFit="1" customWidth="1"/>
  </cols>
  <sheetData>
    <row r="1" spans="1:8" x14ac:dyDescent="0.25">
      <c r="A1" s="8" t="s">
        <v>25</v>
      </c>
    </row>
    <row r="3" spans="1:8" x14ac:dyDescent="0.25">
      <c r="A3" s="1" t="s">
        <v>0</v>
      </c>
      <c r="B3" s="2"/>
      <c r="F3" s="8" t="s">
        <v>48</v>
      </c>
    </row>
    <row r="4" spans="1:8" ht="15.75" thickBot="1" x14ac:dyDescent="0.3">
      <c r="A4" s="1"/>
      <c r="B4" s="2"/>
      <c r="F4" s="8"/>
    </row>
    <row r="5" spans="1:8" ht="15.75" thickBot="1" x14ac:dyDescent="0.3">
      <c r="A5" t="s">
        <v>26</v>
      </c>
      <c r="B5" s="2"/>
      <c r="C5" s="17">
        <v>2076</v>
      </c>
      <c r="F5" s="9" t="s">
        <v>18</v>
      </c>
      <c r="G5" s="21">
        <v>18731.189999999999</v>
      </c>
    </row>
    <row r="6" spans="1:8" ht="15.75" thickBot="1" x14ac:dyDescent="0.3">
      <c r="A6" s="3" t="s">
        <v>1</v>
      </c>
      <c r="B6" s="2"/>
      <c r="C6" s="17">
        <v>1080.75</v>
      </c>
      <c r="F6" s="9"/>
      <c r="G6" s="22"/>
    </row>
    <row r="7" spans="1:8" ht="23.25" customHeight="1" thickBot="1" x14ac:dyDescent="0.3">
      <c r="A7" s="3" t="s">
        <v>23</v>
      </c>
      <c r="B7" s="2"/>
      <c r="C7" s="17">
        <v>575.4</v>
      </c>
      <c r="F7" s="9" t="s">
        <v>19</v>
      </c>
      <c r="G7" s="22">
        <v>24188.720000000001</v>
      </c>
      <c r="H7" s="13"/>
    </row>
    <row r="8" spans="1:8" ht="15.75" thickBot="1" x14ac:dyDescent="0.3">
      <c r="A8" s="3" t="s">
        <v>2</v>
      </c>
      <c r="B8" s="2"/>
      <c r="C8" s="17">
        <v>250</v>
      </c>
      <c r="G8" s="23">
        <f>SUM(G5:G7)</f>
        <v>42919.91</v>
      </c>
    </row>
    <row r="9" spans="1:8" ht="15.75" thickBot="1" x14ac:dyDescent="0.3">
      <c r="A9" t="s">
        <v>17</v>
      </c>
      <c r="B9" s="2"/>
      <c r="C9" s="24">
        <v>11.92</v>
      </c>
      <c r="F9" s="12" t="s">
        <v>42</v>
      </c>
      <c r="G9" s="24"/>
    </row>
    <row r="10" spans="1:8" x14ac:dyDescent="0.25">
      <c r="A10" s="3" t="s">
        <v>3</v>
      </c>
      <c r="B10" s="2"/>
      <c r="C10" s="17">
        <v>0</v>
      </c>
      <c r="F10" s="11" t="s">
        <v>23</v>
      </c>
      <c r="G10" s="25">
        <v>0</v>
      </c>
    </row>
    <row r="11" spans="1:8" x14ac:dyDescent="0.25">
      <c r="A11" s="3" t="s">
        <v>45</v>
      </c>
      <c r="B11" s="2"/>
      <c r="C11" s="17">
        <v>1210</v>
      </c>
      <c r="F11" s="10" t="s">
        <v>21</v>
      </c>
      <c r="G11" s="25">
        <v>565.70000000000005</v>
      </c>
    </row>
    <row r="12" spans="1:8" x14ac:dyDescent="0.25">
      <c r="A12" t="s">
        <v>44</v>
      </c>
      <c r="B12" s="2"/>
      <c r="C12" s="17">
        <v>2016.59</v>
      </c>
      <c r="F12" s="10" t="s">
        <v>22</v>
      </c>
      <c r="G12" s="25">
        <v>0</v>
      </c>
    </row>
    <row r="13" spans="1:8" x14ac:dyDescent="0.25">
      <c r="A13" s="3" t="s">
        <v>47</v>
      </c>
      <c r="B13" s="2"/>
      <c r="C13" s="17">
        <v>1198.5899999999999</v>
      </c>
      <c r="F13" s="10" t="s">
        <v>20</v>
      </c>
      <c r="G13" s="25">
        <v>14858.69</v>
      </c>
    </row>
    <row r="14" spans="1:8" x14ac:dyDescent="0.25">
      <c r="A14" s="4" t="s">
        <v>4</v>
      </c>
      <c r="B14" s="5"/>
      <c r="C14" s="18">
        <f>SUM(C5:C13)</f>
        <v>8419.25</v>
      </c>
      <c r="F14" s="10" t="s">
        <v>43</v>
      </c>
      <c r="G14" s="25">
        <v>372</v>
      </c>
    </row>
    <row r="15" spans="1:8" x14ac:dyDescent="0.25">
      <c r="A15" t="s">
        <v>5</v>
      </c>
      <c r="B15" s="2"/>
      <c r="C15" s="17"/>
      <c r="F15" s="10"/>
      <c r="G15" s="15"/>
    </row>
    <row r="16" spans="1:8" ht="15.75" thickBot="1" x14ac:dyDescent="0.3">
      <c r="A16" t="s">
        <v>6</v>
      </c>
      <c r="B16" s="2"/>
      <c r="C16" s="19">
        <v>17200</v>
      </c>
      <c r="F16" s="10"/>
      <c r="G16" s="16"/>
    </row>
    <row r="17" spans="1:7" ht="15.75" thickBot="1" x14ac:dyDescent="0.3">
      <c r="A17" t="s">
        <v>49</v>
      </c>
      <c r="B17" s="2"/>
      <c r="C17" s="17">
        <v>22</v>
      </c>
      <c r="G17" s="14"/>
    </row>
    <row r="18" spans="1:7" x14ac:dyDescent="0.25">
      <c r="A18" t="s">
        <v>50</v>
      </c>
      <c r="B18" s="2"/>
      <c r="C18" s="17">
        <v>100</v>
      </c>
      <c r="G18" s="26"/>
    </row>
    <row r="19" spans="1:7" x14ac:dyDescent="0.25">
      <c r="A19" t="s">
        <v>55</v>
      </c>
      <c r="B19" s="2"/>
      <c r="C19" s="17">
        <v>200</v>
      </c>
    </row>
    <row r="20" spans="1:7" x14ac:dyDescent="0.25">
      <c r="A20" s="4" t="s">
        <v>7</v>
      </c>
      <c r="B20" s="5"/>
      <c r="C20" s="18">
        <f>SUM(C14:C19)</f>
        <v>25941.25</v>
      </c>
    </row>
    <row r="21" spans="1:7" x14ac:dyDescent="0.25">
      <c r="B21" s="2"/>
      <c r="C21" s="17"/>
    </row>
    <row r="22" spans="1:7" x14ac:dyDescent="0.25">
      <c r="B22" s="2"/>
      <c r="C22" s="17"/>
    </row>
    <row r="23" spans="1:7" x14ac:dyDescent="0.25">
      <c r="A23" s="1" t="s">
        <v>8</v>
      </c>
      <c r="B23" s="2"/>
      <c r="C23" s="17"/>
      <c r="F23" s="8" t="s">
        <v>57</v>
      </c>
      <c r="G23" s="24">
        <v>36834.21</v>
      </c>
    </row>
    <row r="24" spans="1:7" x14ac:dyDescent="0.25">
      <c r="B24" s="2"/>
      <c r="C24" s="17"/>
      <c r="F24" s="8"/>
      <c r="G24" s="17"/>
    </row>
    <row r="25" spans="1:7" x14ac:dyDescent="0.25">
      <c r="A25" s="3" t="s">
        <v>28</v>
      </c>
      <c r="B25" s="2"/>
      <c r="C25" s="17">
        <v>300.02</v>
      </c>
      <c r="F25" s="8" t="s">
        <v>52</v>
      </c>
      <c r="G25" s="27">
        <f>SUM(C20)</f>
        <v>25941.25</v>
      </c>
    </row>
    <row r="26" spans="1:7" x14ac:dyDescent="0.25">
      <c r="A26" s="6" t="s">
        <v>46</v>
      </c>
      <c r="B26" s="7"/>
      <c r="C26" s="20">
        <v>405</v>
      </c>
      <c r="F26" s="8"/>
      <c r="G26" s="24"/>
    </row>
    <row r="27" spans="1:7" x14ac:dyDescent="0.25">
      <c r="A27" s="3" t="s">
        <v>29</v>
      </c>
      <c r="B27" s="2"/>
      <c r="C27" s="17">
        <v>220</v>
      </c>
      <c r="F27" s="8" t="s">
        <v>53</v>
      </c>
      <c r="G27" s="24">
        <f>SUM(C50)</f>
        <v>21621.989999999998</v>
      </c>
    </row>
    <row r="28" spans="1:7" x14ac:dyDescent="0.25">
      <c r="A28" t="s">
        <v>15</v>
      </c>
      <c r="B28" s="2"/>
      <c r="C28" s="17">
        <v>5920.41</v>
      </c>
      <c r="F28" s="8"/>
      <c r="G28" s="24"/>
    </row>
    <row r="29" spans="1:7" x14ac:dyDescent="0.25">
      <c r="A29" s="3" t="s">
        <v>38</v>
      </c>
      <c r="B29" s="2"/>
      <c r="C29" s="17">
        <v>2589.38</v>
      </c>
      <c r="F29" s="8" t="s">
        <v>54</v>
      </c>
      <c r="G29" s="32">
        <f>SUM(G23+G25-G27)</f>
        <v>41153.47</v>
      </c>
    </row>
    <row r="30" spans="1:7" x14ac:dyDescent="0.25">
      <c r="A30" s="3" t="s">
        <v>24</v>
      </c>
      <c r="B30" s="2"/>
      <c r="C30" s="17">
        <v>480</v>
      </c>
      <c r="F30" s="8"/>
    </row>
    <row r="31" spans="1:7" x14ac:dyDescent="0.25">
      <c r="A31" s="6" t="s">
        <v>37</v>
      </c>
      <c r="B31" s="2"/>
      <c r="C31" s="20">
        <v>584.4</v>
      </c>
      <c r="F31" s="8" t="s">
        <v>51</v>
      </c>
      <c r="G31" s="18">
        <f>SUM(G8-G29)</f>
        <v>1766.4400000000023</v>
      </c>
    </row>
    <row r="32" spans="1:7" x14ac:dyDescent="0.25">
      <c r="A32" s="3" t="s">
        <v>30</v>
      </c>
      <c r="B32" s="2"/>
      <c r="C32" s="17">
        <v>42.8</v>
      </c>
    </row>
    <row r="33" spans="1:9" x14ac:dyDescent="0.25">
      <c r="A33" s="6" t="s">
        <v>36</v>
      </c>
      <c r="B33" s="2"/>
      <c r="C33" s="20">
        <v>625</v>
      </c>
      <c r="F33" t="s">
        <v>58</v>
      </c>
      <c r="G33" s="17"/>
    </row>
    <row r="34" spans="1:9" x14ac:dyDescent="0.25">
      <c r="A34" s="6" t="s">
        <v>34</v>
      </c>
      <c r="B34" s="2"/>
      <c r="C34" s="20">
        <v>900</v>
      </c>
      <c r="F34" t="s">
        <v>56</v>
      </c>
      <c r="G34" s="29">
        <v>1766.44</v>
      </c>
    </row>
    <row r="35" spans="1:9" x14ac:dyDescent="0.25">
      <c r="A35" s="6" t="s">
        <v>9</v>
      </c>
      <c r="B35" s="7"/>
      <c r="C35" s="20">
        <v>18</v>
      </c>
      <c r="G35" s="28"/>
    </row>
    <row r="36" spans="1:9" x14ac:dyDescent="0.25">
      <c r="A36" s="3" t="s">
        <v>41</v>
      </c>
      <c r="B36" s="2"/>
      <c r="C36" s="20">
        <v>468.25</v>
      </c>
    </row>
    <row r="37" spans="1:9" x14ac:dyDescent="0.25">
      <c r="A37" s="3" t="s">
        <v>23</v>
      </c>
      <c r="B37" s="2"/>
      <c r="C37" s="17">
        <v>735.8</v>
      </c>
      <c r="F37" s="30"/>
      <c r="G37" s="30"/>
      <c r="H37" s="30"/>
      <c r="I37" s="30"/>
    </row>
    <row r="38" spans="1:9" x14ac:dyDescent="0.25">
      <c r="A38" t="s">
        <v>12</v>
      </c>
      <c r="B38" s="2"/>
      <c r="C38" s="17">
        <v>1111.58</v>
      </c>
      <c r="F38" s="30"/>
      <c r="G38" s="30"/>
      <c r="H38" s="30"/>
      <c r="I38" s="30"/>
    </row>
    <row r="39" spans="1:9" x14ac:dyDescent="0.25">
      <c r="A39" t="s">
        <v>35</v>
      </c>
      <c r="B39" s="2"/>
      <c r="C39" s="20">
        <v>852.72</v>
      </c>
      <c r="F39" s="30"/>
      <c r="G39" s="31"/>
      <c r="H39" s="30"/>
      <c r="I39" s="30"/>
    </row>
    <row r="40" spans="1:9" x14ac:dyDescent="0.25">
      <c r="A40" s="3" t="s">
        <v>39</v>
      </c>
      <c r="B40" s="2"/>
      <c r="C40" s="17">
        <v>260.33999999999997</v>
      </c>
      <c r="F40" s="30"/>
      <c r="G40" s="30"/>
      <c r="H40" s="30"/>
      <c r="I40" s="30"/>
    </row>
    <row r="41" spans="1:9" x14ac:dyDescent="0.25">
      <c r="A41" t="s">
        <v>11</v>
      </c>
      <c r="B41" s="2"/>
      <c r="C41" s="17">
        <v>206.99</v>
      </c>
      <c r="F41" s="30"/>
      <c r="G41" s="30"/>
      <c r="H41" s="30"/>
      <c r="I41" s="30"/>
    </row>
    <row r="42" spans="1:9" x14ac:dyDescent="0.25">
      <c r="A42" s="3" t="s">
        <v>14</v>
      </c>
      <c r="B42" s="2"/>
      <c r="C42" s="17">
        <v>1190</v>
      </c>
      <c r="F42" s="30"/>
      <c r="G42" s="30"/>
      <c r="H42" s="30"/>
      <c r="I42" s="30"/>
    </row>
    <row r="43" spans="1:9" x14ac:dyDescent="0.25">
      <c r="A43" t="s">
        <v>10</v>
      </c>
      <c r="B43" s="2"/>
      <c r="C43" s="17">
        <v>105.3</v>
      </c>
      <c r="F43" s="30"/>
      <c r="G43" s="30"/>
      <c r="H43" s="30"/>
      <c r="I43" s="30"/>
    </row>
    <row r="44" spans="1:9" x14ac:dyDescent="0.25">
      <c r="A44" s="6" t="s">
        <v>33</v>
      </c>
      <c r="B44" s="7"/>
      <c r="C44" s="20">
        <v>62</v>
      </c>
    </row>
    <row r="45" spans="1:9" x14ac:dyDescent="0.25">
      <c r="A45" s="3" t="s">
        <v>31</v>
      </c>
      <c r="B45" s="2"/>
      <c r="C45" s="17">
        <v>83</v>
      </c>
    </row>
    <row r="46" spans="1:9" x14ac:dyDescent="0.25">
      <c r="A46" s="6" t="s">
        <v>32</v>
      </c>
      <c r="B46" s="7"/>
      <c r="C46" s="20">
        <v>218.5</v>
      </c>
    </row>
    <row r="47" spans="1:9" x14ac:dyDescent="0.25">
      <c r="A47" s="3" t="s">
        <v>40</v>
      </c>
      <c r="B47" s="2"/>
      <c r="C47" s="20">
        <v>3506.94</v>
      </c>
    </row>
    <row r="48" spans="1:9" x14ac:dyDescent="0.25">
      <c r="A48" s="3" t="s">
        <v>13</v>
      </c>
      <c r="B48" s="2"/>
      <c r="C48" s="17">
        <v>425.7</v>
      </c>
    </row>
    <row r="49" spans="1:3" x14ac:dyDescent="0.25">
      <c r="A49" s="3" t="s">
        <v>27</v>
      </c>
      <c r="B49" s="2"/>
      <c r="C49" s="17">
        <v>309.86</v>
      </c>
    </row>
    <row r="50" spans="1:3" x14ac:dyDescent="0.25">
      <c r="A50" s="4" t="s">
        <v>16</v>
      </c>
      <c r="B50" s="5"/>
      <c r="C50" s="18">
        <f>SUM(C25:C49)</f>
        <v>21621.989999999998</v>
      </c>
    </row>
  </sheetData>
  <sortState ref="A5:C12">
    <sortCondition ref="A5"/>
  </sortState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3" workbookViewId="0">
      <selection activeCell="F45" sqref="F45"/>
    </sheetView>
  </sheetViews>
  <sheetFormatPr defaultRowHeight="15" x14ac:dyDescent="0.25"/>
  <cols>
    <col min="1" max="1" width="24.85546875" customWidth="1"/>
    <col min="2" max="2" width="14.7109375" customWidth="1"/>
    <col min="3" max="3" width="13.7109375" customWidth="1"/>
    <col min="4" max="4" width="12.140625" customWidth="1"/>
    <col min="5" max="5" width="5.5703125" style="33" customWidth="1"/>
    <col min="6" max="6" width="18.85546875" customWidth="1"/>
    <col min="7" max="7" width="11.5703125" customWidth="1"/>
  </cols>
  <sheetData>
    <row r="1" spans="1:8" x14ac:dyDescent="0.25">
      <c r="A1" s="75" t="s">
        <v>65</v>
      </c>
      <c r="B1" s="75"/>
      <c r="C1" s="75"/>
      <c r="D1" s="75"/>
      <c r="E1" s="73"/>
      <c r="F1" s="34"/>
      <c r="G1" s="34"/>
    </row>
    <row r="2" spans="1:8" x14ac:dyDescent="0.25">
      <c r="A2" s="34"/>
      <c r="B2" s="34"/>
      <c r="C2" s="34"/>
      <c r="D2" s="34"/>
      <c r="E2" s="73"/>
      <c r="F2" s="34"/>
      <c r="G2" s="34"/>
    </row>
    <row r="3" spans="1:8" x14ac:dyDescent="0.25">
      <c r="A3" s="36" t="s">
        <v>0</v>
      </c>
      <c r="B3" s="34"/>
      <c r="C3" s="34"/>
      <c r="D3" s="34"/>
      <c r="E3" s="73"/>
      <c r="F3" s="37" t="s">
        <v>48</v>
      </c>
      <c r="G3" s="34"/>
    </row>
    <row r="4" spans="1:8" ht="15.75" thickBot="1" x14ac:dyDescent="0.3">
      <c r="A4" s="36"/>
      <c r="B4" s="34"/>
      <c r="C4" s="34"/>
      <c r="D4" s="34"/>
      <c r="E4" s="73"/>
      <c r="F4" s="37"/>
      <c r="G4" s="34"/>
    </row>
    <row r="5" spans="1:8" ht="15.75" thickBot="1" x14ac:dyDescent="0.3">
      <c r="A5" s="34" t="s">
        <v>26</v>
      </c>
      <c r="B5" s="38">
        <v>2076</v>
      </c>
      <c r="C5" s="34"/>
      <c r="D5" s="34"/>
      <c r="E5" s="73"/>
      <c r="F5" s="39" t="s">
        <v>18</v>
      </c>
      <c r="G5" s="40">
        <v>18731.189999999999</v>
      </c>
    </row>
    <row r="6" spans="1:8" ht="15.75" thickBot="1" x14ac:dyDescent="0.3">
      <c r="A6" s="41" t="s">
        <v>1</v>
      </c>
      <c r="B6" s="38">
        <v>1080.75</v>
      </c>
      <c r="C6" s="34"/>
      <c r="D6" s="34"/>
      <c r="E6" s="73"/>
      <c r="F6" s="39"/>
      <c r="G6" s="42"/>
    </row>
    <row r="7" spans="1:8" ht="15.75" thickBot="1" x14ac:dyDescent="0.3">
      <c r="A7" s="41" t="s">
        <v>23</v>
      </c>
      <c r="B7" s="38">
        <v>575.4</v>
      </c>
      <c r="C7" s="34"/>
      <c r="D7" s="34"/>
      <c r="E7" s="73"/>
      <c r="F7" s="39" t="s">
        <v>19</v>
      </c>
      <c r="G7" s="42">
        <v>24188.720000000001</v>
      </c>
      <c r="H7" s="13"/>
    </row>
    <row r="8" spans="1:8" ht="15.75" thickBot="1" x14ac:dyDescent="0.3">
      <c r="A8" s="41" t="s">
        <v>2</v>
      </c>
      <c r="B8" s="38">
        <v>250</v>
      </c>
      <c r="C8" s="34"/>
      <c r="D8" s="34"/>
      <c r="E8" s="73"/>
      <c r="F8" s="34"/>
      <c r="G8" s="43">
        <f>SUM(G5:G7)</f>
        <v>42919.91</v>
      </c>
    </row>
    <row r="9" spans="1:8" ht="15.75" thickBot="1" x14ac:dyDescent="0.3">
      <c r="A9" s="34" t="s">
        <v>17</v>
      </c>
      <c r="B9" s="44">
        <v>11.92</v>
      </c>
      <c r="C9" s="34"/>
      <c r="D9" s="34"/>
      <c r="E9" s="73"/>
      <c r="F9" s="45" t="s">
        <v>42</v>
      </c>
      <c r="G9" s="44"/>
    </row>
    <row r="10" spans="1:8" x14ac:dyDescent="0.25">
      <c r="A10" s="41" t="s">
        <v>3</v>
      </c>
      <c r="B10" s="38">
        <v>0</v>
      </c>
      <c r="C10" s="34"/>
      <c r="D10" s="34"/>
      <c r="E10" s="73"/>
      <c r="F10" s="46" t="s">
        <v>23</v>
      </c>
      <c r="G10" s="47">
        <v>0</v>
      </c>
    </row>
    <row r="11" spans="1:8" x14ac:dyDescent="0.25">
      <c r="A11" s="41" t="s">
        <v>45</v>
      </c>
      <c r="B11" s="38">
        <v>1210</v>
      </c>
      <c r="C11" s="34"/>
      <c r="D11" s="34"/>
      <c r="E11" s="73"/>
      <c r="F11" s="48" t="s">
        <v>21</v>
      </c>
      <c r="G11" s="47">
        <v>565.70000000000005</v>
      </c>
    </row>
    <row r="12" spans="1:8" x14ac:dyDescent="0.25">
      <c r="A12" s="34" t="s">
        <v>47</v>
      </c>
      <c r="B12" s="38">
        <v>1198.5899999999999</v>
      </c>
      <c r="C12" s="34"/>
      <c r="D12" s="34"/>
      <c r="E12" s="73"/>
      <c r="F12" s="48" t="s">
        <v>22</v>
      </c>
      <c r="G12" s="47">
        <v>0</v>
      </c>
    </row>
    <row r="13" spans="1:8" x14ac:dyDescent="0.25">
      <c r="A13" s="41"/>
      <c r="B13" s="38"/>
      <c r="C13" s="34"/>
      <c r="D13" s="34"/>
      <c r="E13" s="73"/>
      <c r="F13" s="48" t="s">
        <v>20</v>
      </c>
      <c r="G13" s="47">
        <v>14858.69</v>
      </c>
    </row>
    <row r="14" spans="1:8" x14ac:dyDescent="0.25">
      <c r="A14" s="49" t="s">
        <v>4</v>
      </c>
      <c r="B14" s="50">
        <f>SUM(B5:B13)</f>
        <v>6402.66</v>
      </c>
      <c r="C14" s="34"/>
      <c r="D14" s="34"/>
      <c r="E14" s="73"/>
      <c r="F14" s="48" t="s">
        <v>43</v>
      </c>
      <c r="G14" s="47">
        <v>372</v>
      </c>
    </row>
    <row r="15" spans="1:8" x14ac:dyDescent="0.25">
      <c r="A15" s="34" t="s">
        <v>5</v>
      </c>
      <c r="B15" s="38"/>
      <c r="C15" s="34"/>
      <c r="D15" s="34"/>
      <c r="E15" s="73"/>
      <c r="F15" s="48"/>
      <c r="G15" s="51"/>
    </row>
    <row r="16" spans="1:8" ht="15.75" thickBot="1" x14ac:dyDescent="0.3">
      <c r="A16" s="34" t="s">
        <v>6</v>
      </c>
      <c r="B16" s="52">
        <v>17200</v>
      </c>
      <c r="C16" s="34"/>
      <c r="D16" s="34"/>
      <c r="E16" s="73"/>
      <c r="F16" s="48"/>
      <c r="G16" s="53"/>
    </row>
    <row r="17" spans="1:7" ht="15.75" thickBot="1" x14ac:dyDescent="0.3">
      <c r="A17" s="34" t="s">
        <v>49</v>
      </c>
      <c r="B17" s="38">
        <v>22</v>
      </c>
      <c r="C17" s="34"/>
      <c r="D17" s="34"/>
      <c r="E17" s="73"/>
      <c r="F17" s="34"/>
      <c r="G17" s="54"/>
    </row>
    <row r="18" spans="1:7" x14ac:dyDescent="0.25">
      <c r="A18" s="34" t="s">
        <v>50</v>
      </c>
      <c r="B18" s="38">
        <v>100</v>
      </c>
      <c r="C18" s="34"/>
      <c r="D18" s="34"/>
      <c r="E18" s="73"/>
      <c r="F18" s="34"/>
      <c r="G18" s="55"/>
    </row>
    <row r="19" spans="1:7" x14ac:dyDescent="0.25">
      <c r="A19" s="34" t="s">
        <v>55</v>
      </c>
      <c r="B19" s="38">
        <v>200</v>
      </c>
      <c r="C19" s="34"/>
      <c r="D19" s="34"/>
      <c r="E19" s="73"/>
      <c r="F19" s="34"/>
      <c r="G19" s="34"/>
    </row>
    <row r="20" spans="1:7" x14ac:dyDescent="0.25">
      <c r="A20" s="49" t="s">
        <v>7</v>
      </c>
      <c r="B20" s="50">
        <f>SUM(B14:B19)</f>
        <v>23924.66</v>
      </c>
      <c r="C20" s="34"/>
      <c r="D20" s="34"/>
      <c r="E20" s="73"/>
      <c r="F20" s="34"/>
      <c r="G20" s="34"/>
    </row>
    <row r="21" spans="1:7" x14ac:dyDescent="0.25">
      <c r="A21" s="34"/>
      <c r="B21" s="38"/>
      <c r="C21" s="34"/>
      <c r="D21" s="34"/>
      <c r="E21" s="73"/>
      <c r="F21" s="34"/>
      <c r="G21" s="34"/>
    </row>
    <row r="22" spans="1:7" x14ac:dyDescent="0.25">
      <c r="A22" s="36" t="s">
        <v>8</v>
      </c>
      <c r="B22" s="38"/>
      <c r="C22" s="34"/>
      <c r="D22" s="34"/>
      <c r="E22" s="35"/>
      <c r="F22" s="37" t="s">
        <v>57</v>
      </c>
      <c r="G22" s="44">
        <v>36834.21</v>
      </c>
    </row>
    <row r="23" spans="1:7" x14ac:dyDescent="0.25">
      <c r="A23" s="34"/>
      <c r="B23" s="56" t="s">
        <v>59</v>
      </c>
      <c r="C23" s="57" t="s">
        <v>60</v>
      </c>
      <c r="D23" s="58" t="s">
        <v>61</v>
      </c>
      <c r="E23" s="59"/>
      <c r="F23" s="37"/>
      <c r="G23" s="38"/>
    </row>
    <row r="24" spans="1:7" x14ac:dyDescent="0.25">
      <c r="A24" s="41" t="s">
        <v>28</v>
      </c>
      <c r="B24" s="56">
        <v>300.02</v>
      </c>
      <c r="C24" s="60">
        <v>300.02</v>
      </c>
      <c r="D24" s="61">
        <v>0</v>
      </c>
      <c r="E24" s="62"/>
      <c r="F24" s="37" t="s">
        <v>67</v>
      </c>
      <c r="G24" s="63">
        <f>SUM(B20)</f>
        <v>23924.66</v>
      </c>
    </row>
    <row r="25" spans="1:7" x14ac:dyDescent="0.25">
      <c r="A25" s="34" t="s">
        <v>46</v>
      </c>
      <c r="B25" s="56">
        <v>405</v>
      </c>
      <c r="C25" s="60">
        <v>292.7</v>
      </c>
      <c r="D25" s="61">
        <v>112.3</v>
      </c>
      <c r="E25" s="62"/>
      <c r="F25" s="37"/>
      <c r="G25" s="44"/>
    </row>
    <row r="26" spans="1:7" x14ac:dyDescent="0.25">
      <c r="A26" s="41" t="s">
        <v>29</v>
      </c>
      <c r="B26" s="56">
        <v>220</v>
      </c>
      <c r="C26" s="60">
        <v>220</v>
      </c>
      <c r="D26" s="61">
        <v>0</v>
      </c>
      <c r="E26" s="62"/>
      <c r="F26" s="37" t="s">
        <v>68</v>
      </c>
      <c r="G26" s="44">
        <f>SUM(B50)</f>
        <v>21621.989999999998</v>
      </c>
    </row>
    <row r="27" spans="1:7" x14ac:dyDescent="0.25">
      <c r="A27" s="34" t="s">
        <v>15</v>
      </c>
      <c r="B27" s="56">
        <v>5920.41</v>
      </c>
      <c r="C27" s="60">
        <v>5920.41</v>
      </c>
      <c r="D27" s="61">
        <v>0</v>
      </c>
      <c r="E27" s="62"/>
      <c r="F27" s="37"/>
      <c r="G27" s="44"/>
    </row>
    <row r="28" spans="1:7" x14ac:dyDescent="0.25">
      <c r="A28" s="41" t="s">
        <v>38</v>
      </c>
      <c r="B28" s="56">
        <v>2589.38</v>
      </c>
      <c r="C28" s="60">
        <v>2581.1799999999998</v>
      </c>
      <c r="D28" s="61">
        <v>8.1999999999999993</v>
      </c>
      <c r="E28" s="62"/>
      <c r="F28" s="37" t="s">
        <v>54</v>
      </c>
      <c r="G28" s="64">
        <f>SUM(G22)+G24-G26</f>
        <v>39136.879999999997</v>
      </c>
    </row>
    <row r="29" spans="1:7" x14ac:dyDescent="0.25">
      <c r="A29" s="41" t="s">
        <v>24</v>
      </c>
      <c r="B29" s="56">
        <v>480</v>
      </c>
      <c r="C29" s="60">
        <v>440</v>
      </c>
      <c r="D29" s="61">
        <v>40</v>
      </c>
      <c r="E29" s="62"/>
      <c r="F29" s="37"/>
      <c r="G29" s="34"/>
    </row>
    <row r="30" spans="1:7" x14ac:dyDescent="0.25">
      <c r="A30" s="34" t="s">
        <v>37</v>
      </c>
      <c r="B30" s="56">
        <v>584.4</v>
      </c>
      <c r="C30" s="60">
        <v>447</v>
      </c>
      <c r="D30" s="61">
        <v>137.4</v>
      </c>
      <c r="E30" s="62"/>
      <c r="F30" s="37" t="s">
        <v>51</v>
      </c>
      <c r="G30" s="50">
        <f>SUM(G8-G28)</f>
        <v>3783.0300000000061</v>
      </c>
    </row>
    <row r="31" spans="1:7" x14ac:dyDescent="0.25">
      <c r="A31" s="41" t="s">
        <v>30</v>
      </c>
      <c r="B31" s="56">
        <v>42.8</v>
      </c>
      <c r="C31" s="60">
        <v>42.8</v>
      </c>
      <c r="D31" s="61">
        <v>0</v>
      </c>
      <c r="E31" s="62"/>
      <c r="F31" s="34"/>
      <c r="G31" s="34"/>
    </row>
    <row r="32" spans="1:7" x14ac:dyDescent="0.25">
      <c r="A32" s="34" t="s">
        <v>36</v>
      </c>
      <c r="B32" s="56">
        <v>625</v>
      </c>
      <c r="C32" s="60">
        <v>625</v>
      </c>
      <c r="D32" s="61">
        <v>0</v>
      </c>
      <c r="E32" s="62"/>
      <c r="F32" s="34" t="s">
        <v>58</v>
      </c>
      <c r="G32" s="38"/>
    </row>
    <row r="33" spans="1:8" x14ac:dyDescent="0.25">
      <c r="A33" s="34" t="s">
        <v>34</v>
      </c>
      <c r="B33" s="56">
        <v>900</v>
      </c>
      <c r="C33" s="60">
        <v>900</v>
      </c>
      <c r="D33" s="61">
        <v>0</v>
      </c>
      <c r="E33" s="62"/>
      <c r="F33" s="34" t="s">
        <v>56</v>
      </c>
      <c r="G33" s="65">
        <v>1766.44</v>
      </c>
    </row>
    <row r="34" spans="1:8" x14ac:dyDescent="0.25">
      <c r="A34" s="34" t="s">
        <v>9</v>
      </c>
      <c r="B34" s="56">
        <v>18</v>
      </c>
      <c r="C34" s="60">
        <v>18</v>
      </c>
      <c r="D34" s="61">
        <v>0</v>
      </c>
      <c r="E34" s="62"/>
      <c r="F34" s="34" t="s">
        <v>69</v>
      </c>
      <c r="G34" s="66"/>
    </row>
    <row r="35" spans="1:8" x14ac:dyDescent="0.25">
      <c r="A35" s="41" t="s">
        <v>41</v>
      </c>
      <c r="B35" s="56">
        <v>468.25</v>
      </c>
      <c r="C35" s="60">
        <v>409.27</v>
      </c>
      <c r="D35" s="61">
        <v>58.98</v>
      </c>
      <c r="E35" s="62"/>
      <c r="F35" s="34" t="s">
        <v>66</v>
      </c>
      <c r="G35" s="34">
        <v>2016.59</v>
      </c>
    </row>
    <row r="36" spans="1:8" x14ac:dyDescent="0.25">
      <c r="A36" s="41" t="s">
        <v>23</v>
      </c>
      <c r="B36" s="56">
        <v>735.8</v>
      </c>
      <c r="C36" s="60">
        <v>735.8</v>
      </c>
      <c r="D36" s="61">
        <v>0</v>
      </c>
      <c r="E36" s="62"/>
      <c r="F36" s="67"/>
      <c r="G36" s="74">
        <f>SUM(G33:G35)</f>
        <v>3783.0299999999997</v>
      </c>
      <c r="H36" s="30"/>
    </row>
    <row r="37" spans="1:8" x14ac:dyDescent="0.25">
      <c r="A37" s="34" t="s">
        <v>12</v>
      </c>
      <c r="B37" s="56">
        <v>1111.58</v>
      </c>
      <c r="C37" s="60">
        <v>1020.99</v>
      </c>
      <c r="D37" s="61">
        <v>90.59</v>
      </c>
      <c r="E37" s="62"/>
      <c r="F37" s="67"/>
      <c r="G37" s="67"/>
      <c r="H37" s="30"/>
    </row>
    <row r="38" spans="1:8" x14ac:dyDescent="0.25">
      <c r="A38" s="34" t="s">
        <v>35</v>
      </c>
      <c r="B38" s="56">
        <v>852.72</v>
      </c>
      <c r="C38" s="60">
        <v>710.6</v>
      </c>
      <c r="D38" s="61">
        <v>142.12</v>
      </c>
      <c r="E38" s="62"/>
      <c r="F38" s="67" t="s">
        <v>62</v>
      </c>
      <c r="G38" s="68"/>
      <c r="H38" s="30"/>
    </row>
    <row r="39" spans="1:8" x14ac:dyDescent="0.25">
      <c r="A39" s="41" t="s">
        <v>39</v>
      </c>
      <c r="B39" s="56">
        <v>260.33999999999997</v>
      </c>
      <c r="C39" s="60">
        <v>260.33999999999997</v>
      </c>
      <c r="D39" s="61">
        <v>0</v>
      </c>
      <c r="E39" s="62"/>
      <c r="F39" s="67" t="s">
        <v>63</v>
      </c>
      <c r="G39" s="67"/>
      <c r="H39" s="30"/>
    </row>
    <row r="40" spans="1:8" x14ac:dyDescent="0.25">
      <c r="A40" s="34" t="s">
        <v>11</v>
      </c>
      <c r="B40" s="56">
        <v>206.99</v>
      </c>
      <c r="C40" s="60">
        <v>206.99</v>
      </c>
      <c r="D40" s="61">
        <v>0</v>
      </c>
      <c r="E40" s="62"/>
      <c r="F40" s="67"/>
      <c r="G40" s="67"/>
      <c r="H40" s="30"/>
    </row>
    <row r="41" spans="1:8" x14ac:dyDescent="0.25">
      <c r="A41" s="41" t="s">
        <v>14</v>
      </c>
      <c r="B41" s="56">
        <v>1190</v>
      </c>
      <c r="C41" s="60">
        <v>1150</v>
      </c>
      <c r="D41" s="61">
        <v>40</v>
      </c>
      <c r="E41" s="62"/>
      <c r="F41" s="67"/>
      <c r="G41" s="67"/>
      <c r="H41" s="30"/>
    </row>
    <row r="42" spans="1:8" x14ac:dyDescent="0.25">
      <c r="A42" s="34" t="s">
        <v>10</v>
      </c>
      <c r="B42" s="56">
        <v>105.3</v>
      </c>
      <c r="C42" s="60">
        <v>88.06</v>
      </c>
      <c r="D42" s="61">
        <v>17.239999999999998</v>
      </c>
      <c r="E42" s="62"/>
      <c r="F42" s="67"/>
      <c r="G42" s="67"/>
      <c r="H42" s="30"/>
    </row>
    <row r="43" spans="1:8" x14ac:dyDescent="0.25">
      <c r="A43" s="34" t="s">
        <v>33</v>
      </c>
      <c r="B43" s="56">
        <v>62</v>
      </c>
      <c r="C43" s="60">
        <v>62</v>
      </c>
      <c r="D43" s="61">
        <v>0</v>
      </c>
      <c r="E43" s="62"/>
      <c r="F43" s="34"/>
      <c r="G43" s="34"/>
    </row>
    <row r="44" spans="1:8" x14ac:dyDescent="0.25">
      <c r="A44" s="41" t="s">
        <v>31</v>
      </c>
      <c r="B44" s="56">
        <v>83</v>
      </c>
      <c r="C44" s="60">
        <v>83</v>
      </c>
      <c r="D44" s="61">
        <v>0</v>
      </c>
      <c r="E44" s="62"/>
      <c r="F44" s="34"/>
      <c r="G44" s="34"/>
    </row>
    <row r="45" spans="1:8" x14ac:dyDescent="0.25">
      <c r="A45" s="34" t="s">
        <v>32</v>
      </c>
      <c r="B45" s="56">
        <v>218.5</v>
      </c>
      <c r="C45" s="60">
        <v>218.5</v>
      </c>
      <c r="D45" s="61">
        <v>0</v>
      </c>
      <c r="E45" s="62"/>
      <c r="F45" s="34"/>
      <c r="G45" s="34"/>
    </row>
    <row r="46" spans="1:8" x14ac:dyDescent="0.25">
      <c r="A46" s="34" t="s">
        <v>64</v>
      </c>
      <c r="B46" s="56">
        <v>0</v>
      </c>
      <c r="C46" s="60">
        <v>0</v>
      </c>
      <c r="D46" s="61">
        <v>0</v>
      </c>
      <c r="E46" s="62"/>
      <c r="F46" s="34"/>
      <c r="G46" s="34"/>
    </row>
    <row r="47" spans="1:8" x14ac:dyDescent="0.25">
      <c r="A47" s="41" t="s">
        <v>40</v>
      </c>
      <c r="B47" s="56">
        <v>3506.94</v>
      </c>
      <c r="C47" s="60">
        <v>2922.45</v>
      </c>
      <c r="D47" s="61">
        <v>584.49</v>
      </c>
      <c r="E47" s="62"/>
      <c r="F47" s="34"/>
      <c r="G47" s="34"/>
    </row>
    <row r="48" spans="1:8" x14ac:dyDescent="0.25">
      <c r="A48" s="41" t="s">
        <v>13</v>
      </c>
      <c r="B48" s="56">
        <v>425.7</v>
      </c>
      <c r="C48" s="60">
        <v>377.5</v>
      </c>
      <c r="D48" s="61">
        <v>48.2</v>
      </c>
      <c r="E48" s="62"/>
      <c r="F48" s="34"/>
      <c r="G48" s="34"/>
    </row>
    <row r="49" spans="1:7" x14ac:dyDescent="0.25">
      <c r="A49" s="41" t="s">
        <v>27</v>
      </c>
      <c r="B49" s="56">
        <v>309.86</v>
      </c>
      <c r="C49" s="60">
        <v>309.86</v>
      </c>
      <c r="D49" s="61">
        <v>0</v>
      </c>
      <c r="E49" s="62"/>
      <c r="F49" s="34"/>
      <c r="G49" s="34"/>
    </row>
    <row r="50" spans="1:7" x14ac:dyDescent="0.25">
      <c r="A50" s="49" t="s">
        <v>16</v>
      </c>
      <c r="B50" s="69">
        <f>SUM(B24:B49)</f>
        <v>21621.989999999998</v>
      </c>
      <c r="C50" s="70">
        <f>SUM(C24:C49)</f>
        <v>20342.469999999998</v>
      </c>
      <c r="D50" s="71">
        <f>SUM(D24:D49)</f>
        <v>1279.5200000000002</v>
      </c>
      <c r="E50" s="62"/>
      <c r="F50" s="34"/>
      <c r="G50" s="34"/>
    </row>
    <row r="51" spans="1:7" x14ac:dyDescent="0.25">
      <c r="A51" s="6"/>
      <c r="B51" s="6"/>
      <c r="C51" s="6"/>
      <c r="D51" s="6"/>
      <c r="E51" s="72"/>
      <c r="F51" s="6"/>
      <c r="G51" s="6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Summary</vt:lpstr>
      <vt:lpstr>Annual Summary - Nett and VAT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BrixtonParishCouncil</cp:lastModifiedBy>
  <cp:lastPrinted>2016-05-19T10:10:36Z</cp:lastPrinted>
  <dcterms:created xsi:type="dcterms:W3CDTF">2015-04-28T20:13:26Z</dcterms:created>
  <dcterms:modified xsi:type="dcterms:W3CDTF">2016-06-08T22:56:12Z</dcterms:modified>
</cp:coreProperties>
</file>